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ΠΕ" sheetId="1" r:id="rId1"/>
    <sheet name="ΤΕ" sheetId="2" r:id="rId2"/>
    <sheet name="ΔΕ_ΥΕ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3" l="1"/>
  <c r="B90" i="3"/>
  <c r="B119" i="3"/>
  <c r="B353" i="3"/>
  <c r="B350" i="3"/>
  <c r="B24" i="3"/>
  <c r="B157" i="3"/>
  <c r="B73" i="3"/>
  <c r="B317" i="3"/>
  <c r="B76" i="3"/>
  <c r="B115" i="3"/>
  <c r="B68" i="3"/>
  <c r="B148" i="3"/>
  <c r="B64" i="3"/>
  <c r="B42" i="3"/>
  <c r="B227" i="3"/>
  <c r="B259" i="3"/>
  <c r="B173" i="3"/>
  <c r="B153" i="3"/>
  <c r="B166" i="3"/>
  <c r="B292" i="3"/>
  <c r="B169" i="3"/>
  <c r="B209" i="3"/>
  <c r="B71" i="3"/>
  <c r="B262" i="3"/>
  <c r="B19" i="3"/>
  <c r="B32" i="3"/>
  <c r="B35" i="3"/>
  <c r="B208" i="3"/>
  <c r="B67" i="3"/>
  <c r="B11" i="3"/>
  <c r="B194" i="3"/>
  <c r="B80" i="3"/>
  <c r="B88" i="3"/>
  <c r="B210" i="3"/>
  <c r="B267" i="3"/>
  <c r="B151" i="3"/>
  <c r="B143" i="3"/>
  <c r="B142" i="3"/>
  <c r="B13" i="3"/>
  <c r="B152" i="3"/>
  <c r="B314" i="3"/>
  <c r="B28" i="3"/>
  <c r="B121" i="3"/>
  <c r="B220" i="3"/>
  <c r="B57" i="3"/>
  <c r="B278" i="3"/>
  <c r="B270" i="3"/>
  <c r="B79" i="3"/>
  <c r="B61" i="3"/>
  <c r="B351" i="3"/>
  <c r="B171" i="3"/>
  <c r="B75" i="3"/>
  <c r="B283" i="3"/>
  <c r="B6" i="3"/>
  <c r="B43" i="3"/>
  <c r="B316" i="3"/>
  <c r="B200" i="3"/>
  <c r="B309" i="3"/>
  <c r="B53" i="3"/>
  <c r="B16" i="3"/>
  <c r="B193" i="3"/>
  <c r="B40" i="3"/>
  <c r="B155" i="3"/>
  <c r="B301" i="3"/>
  <c r="B315" i="3"/>
  <c r="B138" i="3"/>
  <c r="B45" i="3"/>
  <c r="B156" i="3"/>
  <c r="B191" i="3"/>
  <c r="B296" i="3"/>
  <c r="B230" i="3"/>
  <c r="B368" i="3"/>
  <c r="B235" i="3"/>
  <c r="B130" i="3"/>
  <c r="B51" i="3"/>
  <c r="B159" i="3"/>
  <c r="B184" i="3"/>
  <c r="B332" i="3"/>
  <c r="B294" i="3"/>
  <c r="B38" i="3"/>
  <c r="B8" i="3"/>
  <c r="B180" i="3"/>
  <c r="B365" i="3"/>
  <c r="B34" i="3"/>
  <c r="B344" i="3"/>
  <c r="B70" i="3"/>
  <c r="B186" i="3"/>
  <c r="B165" i="3"/>
  <c r="B137" i="3"/>
  <c r="B257" i="3"/>
  <c r="B239" i="3"/>
  <c r="B364" i="3"/>
  <c r="B206" i="3"/>
  <c r="B205" i="3"/>
  <c r="B195" i="3"/>
  <c r="B85" i="3"/>
  <c r="B59" i="3"/>
  <c r="B264" i="3"/>
  <c r="B147" i="3"/>
  <c r="B117" i="3"/>
  <c r="B144" i="3"/>
  <c r="B215" i="3"/>
  <c r="B190" i="3"/>
  <c r="B39" i="3"/>
  <c r="B93" i="3"/>
  <c r="B328" i="3"/>
  <c r="B323" i="3"/>
  <c r="B244" i="3"/>
  <c r="B243" i="3"/>
  <c r="B52" i="3"/>
  <c r="B182" i="3"/>
  <c r="B223" i="3"/>
  <c r="B188" i="3"/>
  <c r="B326" i="3"/>
  <c r="B72" i="3"/>
  <c r="B128" i="3"/>
  <c r="B204" i="3"/>
  <c r="B81" i="3"/>
  <c r="B177" i="3"/>
  <c r="B120" i="3"/>
  <c r="B167" i="3"/>
  <c r="B98" i="3"/>
  <c r="B198" i="3"/>
  <c r="B289" i="3"/>
  <c r="B127" i="3"/>
  <c r="B221" i="3"/>
  <c r="B197" i="3"/>
  <c r="B22" i="3"/>
  <c r="B217" i="3"/>
  <c r="B134" i="3"/>
  <c r="B203" i="3"/>
  <c r="B58" i="3"/>
  <c r="B91" i="3"/>
  <c r="B101" i="3"/>
  <c r="B224" i="3"/>
  <c r="B207" i="3"/>
  <c r="B185" i="3"/>
  <c r="B288" i="3"/>
  <c r="B307" i="3"/>
  <c r="B228" i="3"/>
  <c r="B135" i="3"/>
  <c r="B229" i="3"/>
  <c r="B172" i="3"/>
  <c r="B118" i="3"/>
  <c r="B354" i="3"/>
  <c r="B232" i="3"/>
  <c r="B124" i="3"/>
  <c r="B298" i="3"/>
  <c r="B65" i="3"/>
  <c r="B50" i="3"/>
  <c r="B114" i="3"/>
  <c r="B211" i="3"/>
  <c r="B273" i="3"/>
  <c r="B357" i="3"/>
  <c r="B176" i="3"/>
  <c r="B104" i="3"/>
  <c r="B331" i="3"/>
  <c r="B106" i="3"/>
  <c r="B44" i="3"/>
  <c r="B158" i="3"/>
  <c r="B164" i="3"/>
  <c r="B216" i="3"/>
  <c r="B27" i="3"/>
  <c r="B100" i="3"/>
  <c r="B23" i="3"/>
  <c r="B300" i="3"/>
  <c r="B174" i="3"/>
  <c r="B111" i="3"/>
  <c r="B306" i="3"/>
  <c r="B330" i="3"/>
  <c r="B78" i="3"/>
  <c r="B83" i="3"/>
  <c r="B175" i="3"/>
  <c r="B201" i="3"/>
  <c r="B327" i="3"/>
  <c r="B160" i="3"/>
  <c r="B132" i="3"/>
  <c r="B47" i="3"/>
  <c r="B110" i="3"/>
  <c r="B123" i="3"/>
  <c r="B192" i="3"/>
  <c r="B367" i="3"/>
  <c r="B105" i="3"/>
  <c r="B113" i="3"/>
  <c r="B284" i="3"/>
  <c r="B324" i="3"/>
  <c r="B260" i="3"/>
  <c r="B231" i="3"/>
  <c r="B339" i="3"/>
  <c r="B312" i="3"/>
  <c r="B133" i="3"/>
  <c r="B89" i="3"/>
  <c r="B234" i="3"/>
  <c r="B212" i="3"/>
  <c r="B196" i="3"/>
  <c r="B263" i="3"/>
  <c r="B145" i="3"/>
  <c r="B311" i="3"/>
  <c r="B125" i="3"/>
  <c r="B218" i="3"/>
  <c r="B150" i="3"/>
  <c r="B69" i="3"/>
  <c r="B112" i="3"/>
  <c r="B97" i="3"/>
  <c r="B109" i="3"/>
  <c r="B219" i="3"/>
  <c r="B320" i="3"/>
  <c r="B336" i="3"/>
  <c r="B313" i="3"/>
  <c r="B338" i="3"/>
  <c r="B247" i="3"/>
  <c r="B366" i="3"/>
  <c r="B304" i="3"/>
  <c r="B129" i="3"/>
  <c r="B108" i="3"/>
  <c r="B15" i="3"/>
  <c r="B241" i="3"/>
  <c r="B94" i="3"/>
  <c r="B140" i="3"/>
  <c r="B214" i="3"/>
  <c r="B99" i="3"/>
  <c r="B233" i="3"/>
  <c r="B321" i="3"/>
  <c r="B265" i="3"/>
  <c r="B303" i="3"/>
  <c r="B10" i="3"/>
  <c r="B329" i="3"/>
  <c r="B168" i="3"/>
  <c r="B46" i="3"/>
  <c r="B308" i="3"/>
  <c r="B293" i="3"/>
  <c r="B54" i="3"/>
  <c r="B199" i="3"/>
  <c r="B305" i="3"/>
  <c r="B163" i="3"/>
  <c r="B82" i="3"/>
  <c r="B341" i="3"/>
  <c r="B279" i="3"/>
  <c r="B280" i="3"/>
  <c r="B225" i="3"/>
  <c r="B250" i="3"/>
  <c r="B310" i="3"/>
  <c r="B275" i="3"/>
  <c r="B31" i="3"/>
  <c r="B251" i="3"/>
  <c r="B335" i="3"/>
  <c r="B240" i="3"/>
  <c r="B358" i="3"/>
  <c r="B253" i="3"/>
  <c r="B18" i="3"/>
  <c r="B272" i="3"/>
  <c r="B126" i="3"/>
  <c r="B318" i="3"/>
  <c r="B63" i="3"/>
  <c r="B226" i="3"/>
  <c r="B103" i="3"/>
  <c r="B325" i="3"/>
  <c r="B29" i="3"/>
  <c r="B355" i="3"/>
  <c r="B285" i="3"/>
  <c r="B48" i="3"/>
  <c r="B291" i="3"/>
  <c r="B181" i="3"/>
  <c r="B178" i="3"/>
  <c r="B255" i="3"/>
  <c r="B245" i="3"/>
  <c r="B33" i="3"/>
  <c r="B25" i="3"/>
  <c r="B179" i="3"/>
  <c r="B322" i="3"/>
  <c r="B248" i="3"/>
  <c r="B222" i="3"/>
  <c r="B131" i="3"/>
  <c r="B86" i="3"/>
  <c r="B352" i="3"/>
  <c r="B319" i="3"/>
  <c r="B277" i="3"/>
  <c r="B269" i="3"/>
  <c r="B238" i="3"/>
  <c r="B287" i="3"/>
  <c r="B74" i="3"/>
  <c r="B242" i="3"/>
  <c r="B37" i="3"/>
  <c r="B149" i="3"/>
  <c r="B183" i="3"/>
  <c r="B333" i="3"/>
  <c r="B41" i="3"/>
  <c r="B56" i="3"/>
  <c r="B187" i="3"/>
  <c r="B26" i="3"/>
  <c r="B87" i="3"/>
  <c r="B55" i="3"/>
  <c r="B77" i="3"/>
  <c r="B102" i="3"/>
  <c r="B254" i="3"/>
  <c r="B252" i="3"/>
  <c r="B20" i="3"/>
  <c r="B66" i="3"/>
  <c r="B60" i="3"/>
  <c r="B261" i="3"/>
  <c r="B162" i="3"/>
  <c r="B347" i="3"/>
  <c r="B361" i="3"/>
  <c r="B266" i="3"/>
  <c r="B30" i="3"/>
  <c r="B107" i="3"/>
  <c r="B343" i="3"/>
  <c r="B161" i="3"/>
  <c r="B236" i="3"/>
  <c r="B139" i="3"/>
  <c r="B202" i="3"/>
  <c r="B9" i="3"/>
  <c r="B213" i="3"/>
  <c r="B141" i="3"/>
  <c r="B146" i="3"/>
  <c r="B356" i="3"/>
  <c r="B154" i="3"/>
  <c r="B276" i="3"/>
  <c r="B362" i="3"/>
  <c r="B122" i="3"/>
  <c r="B337" i="3"/>
  <c r="B92" i="3"/>
  <c r="B274" i="3"/>
  <c r="B286" i="3"/>
  <c r="B302" i="3"/>
  <c r="B345" i="3"/>
  <c r="B62" i="3"/>
  <c r="B295" i="3"/>
  <c r="B17" i="3"/>
  <c r="B95" i="3"/>
  <c r="B12" i="3"/>
  <c r="B258" i="3"/>
  <c r="B21" i="3"/>
  <c r="B297" i="3"/>
  <c r="B346" i="3"/>
  <c r="B136" i="3"/>
  <c r="B170" i="3"/>
  <c r="B189" i="3"/>
  <c r="B290" i="3"/>
  <c r="B7" i="3"/>
  <c r="B349" i="3"/>
  <c r="B282" i="3"/>
  <c r="B256" i="3"/>
  <c r="B36" i="3"/>
  <c r="B348" i="3"/>
  <c r="B268" i="3"/>
  <c r="B237" i="3"/>
  <c r="B342" i="3"/>
  <c r="B96" i="3"/>
  <c r="B14" i="3"/>
  <c r="B359" i="3"/>
  <c r="B360" i="3"/>
  <c r="B363" i="3"/>
  <c r="B334" i="3"/>
  <c r="B249" i="3"/>
  <c r="B84" i="3"/>
  <c r="B340" i="3"/>
  <c r="B246" i="3"/>
  <c r="B271" i="3"/>
  <c r="B281" i="3"/>
  <c r="B116" i="3"/>
  <c r="B299" i="3"/>
  <c r="B56" i="2"/>
  <c r="B44" i="2"/>
  <c r="B62" i="2"/>
  <c r="B167" i="2"/>
  <c r="B52" i="2"/>
  <c r="B65" i="2"/>
  <c r="B50" i="2"/>
  <c r="B159" i="2"/>
  <c r="B128" i="2"/>
  <c r="B77" i="2"/>
  <c r="B24" i="2"/>
  <c r="B69" i="2"/>
  <c r="B92" i="2"/>
  <c r="B111" i="2"/>
  <c r="B7" i="2"/>
  <c r="B164" i="2"/>
  <c r="B132" i="2"/>
  <c r="B98" i="2"/>
  <c r="B121" i="2"/>
  <c r="B16" i="2"/>
  <c r="B18" i="2"/>
  <c r="B20" i="2"/>
  <c r="B161" i="2"/>
  <c r="B73" i="2"/>
  <c r="B36" i="2"/>
  <c r="B110" i="2"/>
  <c r="B162" i="2"/>
  <c r="B79" i="2"/>
  <c r="B168" i="2"/>
  <c r="B48" i="2"/>
  <c r="B165" i="2"/>
  <c r="B71" i="2"/>
  <c r="B9" i="2"/>
  <c r="B116" i="2"/>
  <c r="B127" i="2"/>
  <c r="B76" i="2"/>
  <c r="B41" i="2"/>
  <c r="B180" i="2"/>
  <c r="B61" i="2"/>
  <c r="B47" i="2"/>
  <c r="B29" i="2"/>
  <c r="B93" i="2"/>
  <c r="B130" i="2"/>
  <c r="B35" i="2"/>
  <c r="B122" i="2"/>
  <c r="B131" i="2"/>
  <c r="B49" i="2"/>
  <c r="B32" i="2"/>
  <c r="B96" i="2"/>
  <c r="B87" i="2"/>
  <c r="B99" i="2"/>
  <c r="B94" i="2"/>
  <c r="B104" i="2"/>
  <c r="B86" i="2"/>
  <c r="B88" i="2"/>
  <c r="B181" i="2"/>
  <c r="B179" i="2"/>
  <c r="B37" i="2"/>
  <c r="B81" i="2"/>
  <c r="B6" i="2"/>
  <c r="B154" i="2"/>
  <c r="B46" i="2"/>
  <c r="B134" i="2"/>
  <c r="B22" i="2"/>
  <c r="B97" i="2"/>
  <c r="B114" i="2"/>
  <c r="B30" i="2"/>
  <c r="B10" i="2"/>
  <c r="B177" i="2"/>
  <c r="B100" i="2"/>
  <c r="B80" i="2"/>
  <c r="B133" i="2"/>
  <c r="B57" i="2"/>
  <c r="B95" i="2"/>
  <c r="B174" i="2"/>
  <c r="B123" i="2"/>
  <c r="B155" i="2"/>
  <c r="B40" i="2"/>
  <c r="B91" i="2"/>
  <c r="B33" i="2"/>
  <c r="B31" i="2"/>
  <c r="B151" i="2"/>
  <c r="B152" i="2"/>
  <c r="B45" i="2"/>
  <c r="B136" i="2"/>
  <c r="B54" i="2"/>
  <c r="B144" i="2"/>
  <c r="B102" i="2"/>
  <c r="B149" i="2"/>
  <c r="B184" i="2"/>
  <c r="B109" i="2"/>
  <c r="B156" i="2"/>
  <c r="B182" i="2"/>
  <c r="B157" i="2"/>
  <c r="B13" i="2"/>
  <c r="B82" i="2"/>
  <c r="B107" i="2"/>
  <c r="B185" i="2"/>
  <c r="B39" i="2"/>
  <c r="B146" i="2"/>
  <c r="B140" i="2"/>
  <c r="B11" i="2"/>
  <c r="B139" i="2"/>
  <c r="B118" i="2"/>
  <c r="B75" i="2"/>
  <c r="B124" i="2"/>
  <c r="B72" i="2"/>
  <c r="B169" i="2"/>
  <c r="B108" i="2"/>
  <c r="B115" i="2"/>
  <c r="B178" i="2"/>
  <c r="B145" i="2"/>
  <c r="B85" i="2"/>
  <c r="B64" i="2"/>
  <c r="B150" i="2"/>
  <c r="B101" i="2"/>
  <c r="B60" i="2"/>
  <c r="B59" i="2"/>
  <c r="B170" i="2"/>
  <c r="B28" i="2"/>
  <c r="B8" i="2"/>
  <c r="B176" i="2"/>
  <c r="B58" i="2"/>
  <c r="B106" i="2"/>
  <c r="B43" i="2"/>
  <c r="B120" i="2"/>
  <c r="B113" i="2"/>
  <c r="B112" i="2"/>
  <c r="B67" i="2"/>
  <c r="B148" i="2"/>
  <c r="B129" i="2"/>
  <c r="B23" i="2"/>
  <c r="B137" i="2"/>
  <c r="B15" i="2"/>
  <c r="B142" i="2"/>
  <c r="B105" i="2"/>
  <c r="B42" i="2"/>
  <c r="B171" i="2"/>
  <c r="B125" i="2"/>
  <c r="B172" i="2"/>
  <c r="B66" i="2"/>
  <c r="B147" i="2"/>
  <c r="B63" i="2"/>
  <c r="B17" i="2"/>
  <c r="B90" i="2"/>
  <c r="B160" i="2"/>
  <c r="B53" i="2"/>
  <c r="B19" i="2"/>
  <c r="B126" i="2"/>
  <c r="B27" i="2"/>
  <c r="B14" i="2"/>
  <c r="B135" i="2"/>
  <c r="B141" i="2"/>
  <c r="B186" i="2"/>
  <c r="B166" i="2"/>
  <c r="B163" i="2"/>
  <c r="B153" i="2"/>
  <c r="B68" i="2"/>
  <c r="B173" i="2"/>
  <c r="B119" i="2"/>
  <c r="B51" i="2"/>
  <c r="B183" i="2"/>
  <c r="B26" i="2"/>
  <c r="B138" i="2"/>
  <c r="B74" i="2"/>
  <c r="B117" i="2"/>
  <c r="B83" i="2"/>
  <c r="B34" i="2"/>
  <c r="B12" i="2"/>
  <c r="B78" i="2"/>
  <c r="B55" i="2"/>
  <c r="B103" i="2"/>
  <c r="B21" i="2"/>
  <c r="B38" i="2"/>
  <c r="B175" i="2"/>
  <c r="B70" i="2"/>
  <c r="B89" i="2"/>
  <c r="B143" i="2"/>
  <c r="B84" i="2"/>
  <c r="B158" i="2"/>
  <c r="B25" i="2"/>
  <c r="B138" i="1"/>
  <c r="B386" i="1"/>
  <c r="B72" i="1"/>
  <c r="B66" i="1"/>
  <c r="B294" i="1"/>
  <c r="B84" i="1"/>
  <c r="B285" i="1"/>
  <c r="B304" i="1"/>
  <c r="B316" i="1"/>
  <c r="B326" i="1"/>
  <c r="B302" i="1"/>
  <c r="B332" i="1"/>
  <c r="B291" i="1"/>
  <c r="B271" i="1"/>
  <c r="B345" i="1"/>
  <c r="B325" i="1"/>
  <c r="B264" i="1"/>
  <c r="B306" i="1"/>
  <c r="B81" i="1"/>
  <c r="B299" i="1"/>
  <c r="B279" i="1"/>
  <c r="B308" i="1"/>
  <c r="B317" i="1"/>
  <c r="B29" i="1"/>
  <c r="B123" i="1"/>
  <c r="B94" i="1"/>
  <c r="B364" i="1"/>
  <c r="B356" i="1"/>
  <c r="B179" i="1"/>
  <c r="B369" i="1"/>
  <c r="B389" i="1"/>
  <c r="B312" i="1"/>
  <c r="B59" i="1"/>
  <c r="B260" i="1"/>
  <c r="B336" i="1"/>
  <c r="B298" i="1"/>
  <c r="B290" i="1"/>
  <c r="B329" i="1"/>
  <c r="B395" i="1"/>
  <c r="B319" i="1"/>
  <c r="B305" i="1"/>
  <c r="B83" i="1"/>
  <c r="B85" i="1"/>
  <c r="B237" i="1"/>
  <c r="B342" i="1"/>
  <c r="B328" i="1"/>
  <c r="B307" i="1"/>
  <c r="B211" i="1"/>
  <c r="B163" i="1"/>
  <c r="B147" i="1"/>
  <c r="B432" i="1"/>
  <c r="B74" i="1"/>
  <c r="B167" i="1"/>
  <c r="B434" i="1"/>
  <c r="B137" i="1"/>
  <c r="B118" i="1"/>
  <c r="B109" i="1"/>
  <c r="B436" i="1"/>
  <c r="B136" i="1"/>
  <c r="B125" i="1"/>
  <c r="B117" i="1"/>
  <c r="B431" i="1"/>
  <c r="B372" i="1"/>
  <c r="B429" i="1"/>
  <c r="B111" i="1"/>
  <c r="B373" i="1"/>
  <c r="B38" i="1"/>
  <c r="B210" i="1"/>
  <c r="B114" i="1"/>
  <c r="B129" i="1"/>
  <c r="B190" i="1"/>
  <c r="B87" i="1"/>
  <c r="B36" i="1"/>
  <c r="B119" i="1"/>
  <c r="B341" i="1"/>
  <c r="B400" i="1"/>
  <c r="B423" i="1"/>
  <c r="B419" i="1"/>
  <c r="B416" i="1"/>
  <c r="B106" i="1"/>
  <c r="B376" i="1"/>
  <c r="B288" i="1"/>
  <c r="B417" i="1"/>
  <c r="B408" i="1"/>
  <c r="B44" i="1"/>
  <c r="B280" i="1"/>
  <c r="B246" i="1"/>
  <c r="B108" i="1"/>
  <c r="B430" i="1"/>
  <c r="B115" i="1"/>
  <c r="B269" i="1"/>
  <c r="B249" i="1"/>
  <c r="B428" i="1"/>
  <c r="B37" i="1"/>
  <c r="B41" i="1"/>
  <c r="B45" i="1"/>
  <c r="B424" i="1"/>
  <c r="B124" i="1"/>
  <c r="B24" i="1"/>
  <c r="B165" i="1"/>
  <c r="B320" i="1"/>
  <c r="B435" i="1"/>
  <c r="B262" i="1"/>
  <c r="B196" i="1"/>
  <c r="B259" i="1"/>
  <c r="B351" i="1"/>
  <c r="B321" i="1"/>
  <c r="B267" i="1"/>
  <c r="B15" i="1"/>
  <c r="B331" i="1"/>
  <c r="B70" i="1"/>
  <c r="B437" i="1"/>
  <c r="B140" i="1"/>
  <c r="B327" i="1"/>
  <c r="B353" i="1"/>
  <c r="B170" i="1"/>
  <c r="B18" i="1"/>
  <c r="B76" i="1"/>
  <c r="B390" i="1"/>
  <c r="B172" i="1"/>
  <c r="B337" i="1"/>
  <c r="B78" i="1"/>
  <c r="B149" i="1"/>
  <c r="B339" i="1"/>
  <c r="B104" i="1"/>
  <c r="B35" i="1"/>
  <c r="B347" i="1"/>
  <c r="B86" i="1"/>
  <c r="B171" i="1"/>
  <c r="B252" i="1"/>
  <c r="B187" i="1"/>
  <c r="B433" i="1"/>
  <c r="B71" i="1"/>
  <c r="B363" i="1"/>
  <c r="B346" i="1"/>
  <c r="B333" i="1"/>
  <c r="B276" i="1"/>
  <c r="B379" i="1"/>
  <c r="B314" i="1"/>
  <c r="B221" i="1"/>
  <c r="B335" i="1"/>
  <c r="B323" i="1"/>
  <c r="B365" i="1"/>
  <c r="B277" i="1"/>
  <c r="B82" i="1"/>
  <c r="B148" i="1"/>
  <c r="B344" i="1"/>
  <c r="B89" i="1"/>
  <c r="B360" i="1"/>
  <c r="B300" i="1"/>
  <c r="B330" i="1"/>
  <c r="B348" i="1"/>
  <c r="B293" i="1"/>
  <c r="B247" i="1"/>
  <c r="B248" i="1"/>
  <c r="B265" i="1"/>
  <c r="B173" i="1"/>
  <c r="B112" i="1"/>
  <c r="B77" i="1"/>
  <c r="B75" i="1"/>
  <c r="B303" i="1"/>
  <c r="B253" i="1"/>
  <c r="B102" i="1"/>
  <c r="B297" i="1"/>
  <c r="B309" i="1"/>
  <c r="B340" i="1"/>
  <c r="B295" i="1"/>
  <c r="B286" i="1"/>
  <c r="B362" i="1"/>
  <c r="B292" i="1"/>
  <c r="B7" i="1"/>
  <c r="B334" i="1"/>
  <c r="B296" i="1"/>
  <c r="B96" i="1"/>
  <c r="B274" i="1"/>
  <c r="B232" i="1"/>
  <c r="B388" i="1"/>
  <c r="B301" i="1"/>
  <c r="B257" i="1"/>
  <c r="B235" i="1"/>
  <c r="B322" i="1"/>
  <c r="B88" i="1"/>
  <c r="B358" i="1"/>
  <c r="B343" i="1"/>
  <c r="B357" i="1"/>
  <c r="B103" i="1"/>
  <c r="B17" i="1"/>
  <c r="B318" i="1"/>
  <c r="B273" i="1"/>
  <c r="B241" i="1"/>
  <c r="B157" i="1"/>
  <c r="B98" i="1"/>
  <c r="B97" i="1"/>
  <c r="B52" i="1"/>
  <c r="B233" i="1"/>
  <c r="B67" i="1"/>
  <c r="B183" i="1"/>
  <c r="B213" i="1"/>
  <c r="B142" i="1"/>
  <c r="B240" i="1"/>
  <c r="B159" i="1"/>
  <c r="B202" i="1"/>
  <c r="B132" i="1"/>
  <c r="B92" i="1"/>
  <c r="B239" i="1"/>
  <c r="B398" i="1"/>
  <c r="B218" i="1"/>
  <c r="B208" i="1"/>
  <c r="B214" i="1"/>
  <c r="B216" i="1"/>
  <c r="B62" i="1"/>
  <c r="B90" i="1"/>
  <c r="B33" i="1"/>
  <c r="B228" i="1"/>
  <c r="B234" i="1"/>
  <c r="B383" i="1"/>
  <c r="B209" i="1"/>
  <c r="B113" i="1"/>
  <c r="B192" i="1"/>
  <c r="B439" i="1"/>
  <c r="B22" i="1"/>
  <c r="B131" i="1"/>
  <c r="B402" i="1"/>
  <c r="B258" i="1"/>
  <c r="B212" i="1"/>
  <c r="B152" i="1"/>
  <c r="B134" i="1"/>
  <c r="B324" i="1"/>
  <c r="B224" i="1"/>
  <c r="B261" i="1"/>
  <c r="B93" i="1"/>
  <c r="B58" i="1"/>
  <c r="B154" i="1"/>
  <c r="B375" i="1"/>
  <c r="B413" i="1"/>
  <c r="B394" i="1"/>
  <c r="B266" i="1"/>
  <c r="B380" i="1"/>
  <c r="B275" i="1"/>
  <c r="B116" i="1"/>
  <c r="B231" i="1"/>
  <c r="B139" i="1"/>
  <c r="B14" i="1"/>
  <c r="B414" i="1"/>
  <c r="B392" i="1"/>
  <c r="B255" i="1"/>
  <c r="B21" i="1"/>
  <c r="B61" i="1"/>
  <c r="B155" i="1"/>
  <c r="B34" i="1"/>
  <c r="B146" i="1"/>
  <c r="B185" i="1"/>
  <c r="B143" i="1"/>
  <c r="B215" i="1"/>
  <c r="B54" i="1"/>
  <c r="B415" i="1"/>
  <c r="B207" i="1"/>
  <c r="B158" i="1"/>
  <c r="B243" i="1"/>
  <c r="B200" i="1"/>
  <c r="B371" i="1"/>
  <c r="B101" i="1"/>
  <c r="B169" i="1"/>
  <c r="B79" i="1"/>
  <c r="B242" i="1"/>
  <c r="B203" i="1"/>
  <c r="B418" i="1"/>
  <c r="B48" i="1"/>
  <c r="B289" i="1"/>
  <c r="B182" i="1"/>
  <c r="B133" i="1"/>
  <c r="B168" i="1"/>
  <c r="B198" i="1"/>
  <c r="B95" i="1"/>
  <c r="B32" i="1"/>
  <c r="B177" i="1"/>
  <c r="B145" i="1"/>
  <c r="B175" i="1"/>
  <c r="B28" i="1"/>
  <c r="B30" i="1"/>
  <c r="B10" i="1"/>
  <c r="B65" i="1"/>
  <c r="B193" i="1"/>
  <c r="B161" i="1"/>
  <c r="B150" i="1"/>
  <c r="B195" i="1"/>
  <c r="B53" i="1"/>
  <c r="B263" i="1"/>
  <c r="B219" i="1"/>
  <c r="B57" i="1"/>
  <c r="B272" i="1"/>
  <c r="B204" i="1"/>
  <c r="B244" i="1"/>
  <c r="B99" i="1"/>
  <c r="B186" i="1"/>
  <c r="B19" i="1"/>
  <c r="B206" i="1"/>
  <c r="B426" i="1"/>
  <c r="B225" i="1"/>
  <c r="B128" i="1"/>
  <c r="B368" i="1"/>
  <c r="B238" i="1"/>
  <c r="B281" i="1"/>
  <c r="B189" i="1"/>
  <c r="B64" i="1"/>
  <c r="B156" i="1"/>
  <c r="B227" i="1"/>
  <c r="B26" i="1"/>
  <c r="B359" i="1"/>
  <c r="B226" i="1"/>
  <c r="B180" i="1"/>
  <c r="B63" i="1"/>
  <c r="B411" i="1"/>
  <c r="B11" i="1"/>
  <c r="B229" i="1"/>
  <c r="B178" i="1"/>
  <c r="B399" i="1"/>
  <c r="B283" i="1"/>
  <c r="B153" i="1"/>
  <c r="B409" i="1"/>
  <c r="B278" i="1"/>
  <c r="B20" i="1"/>
  <c r="B43" i="1"/>
  <c r="B220" i="1"/>
  <c r="B268" i="1"/>
  <c r="B135" i="1"/>
  <c r="B39" i="1"/>
  <c r="B160" i="1"/>
  <c r="B438" i="1"/>
  <c r="B223" i="1"/>
  <c r="B25" i="1"/>
  <c r="B205" i="1"/>
  <c r="B60" i="1"/>
  <c r="B162" i="1"/>
  <c r="B31" i="1"/>
  <c r="B396" i="1"/>
  <c r="B382" i="1"/>
  <c r="B245" i="1"/>
  <c r="B377" i="1"/>
  <c r="B374" i="1"/>
  <c r="B378" i="1"/>
  <c r="B27" i="1"/>
  <c r="B217" i="1"/>
  <c r="B16" i="1"/>
  <c r="B199" i="1"/>
  <c r="B23" i="1"/>
  <c r="B284" i="1"/>
  <c r="B6" i="1"/>
  <c r="B181" i="1"/>
  <c r="B410" i="1"/>
  <c r="B236" i="1"/>
  <c r="B387" i="1"/>
  <c r="B80" i="1"/>
  <c r="B401" i="1"/>
  <c r="B421" i="1"/>
  <c r="B201" i="1"/>
  <c r="B51" i="1"/>
  <c r="B404" i="1"/>
  <c r="B393" i="1"/>
  <c r="B191" i="1"/>
  <c r="B405" i="1"/>
  <c r="B42" i="1"/>
  <c r="B406" i="1"/>
  <c r="B412" i="1"/>
  <c r="B403" i="1"/>
  <c r="B122" i="1"/>
  <c r="B197" i="1"/>
  <c r="B420" i="1"/>
  <c r="B126" i="1"/>
  <c r="B130" i="1"/>
  <c r="B251" i="1"/>
  <c r="B40" i="1"/>
  <c r="B194" i="1"/>
  <c r="B120" i="1"/>
  <c r="B127" i="1"/>
  <c r="B425" i="1"/>
  <c r="B230" i="1"/>
  <c r="B397" i="1"/>
  <c r="B427" i="1"/>
  <c r="B222" i="1"/>
  <c r="B121" i="1"/>
  <c r="B407" i="1"/>
  <c r="B391" i="1"/>
  <c r="B46" i="1"/>
  <c r="B9" i="1"/>
  <c r="B361" i="1"/>
  <c r="B254" i="1"/>
  <c r="B13" i="1"/>
  <c r="B107" i="1"/>
  <c r="B12" i="1"/>
  <c r="B313" i="1"/>
  <c r="B256" i="1"/>
  <c r="B73" i="1"/>
  <c r="B310" i="1"/>
  <c r="B105" i="1"/>
  <c r="B100" i="1"/>
  <c r="B352" i="1"/>
  <c r="B141" i="1"/>
  <c r="B91" i="1"/>
  <c r="B144" i="1"/>
  <c r="B384" i="1"/>
  <c r="B250" i="1"/>
  <c r="B370" i="1"/>
  <c r="B270" i="1"/>
  <c r="B367" i="1"/>
  <c r="B287" i="1"/>
  <c r="B166" i="1"/>
  <c r="B354" i="1"/>
  <c r="B338" i="1"/>
  <c r="B349" i="1"/>
  <c r="B68" i="1"/>
  <c r="B440" i="1"/>
  <c r="B69" i="1"/>
  <c r="B47" i="1"/>
  <c r="B355" i="1"/>
  <c r="B282" i="1"/>
  <c r="B350" i="1"/>
  <c r="B381" i="1"/>
  <c r="B315" i="1"/>
  <c r="B174" i="1"/>
  <c r="B311" i="1"/>
  <c r="B8" i="1"/>
  <c r="B164" i="1"/>
  <c r="B366" i="1"/>
  <c r="B385" i="1"/>
  <c r="B184" i="1"/>
  <c r="B50" i="1"/>
  <c r="B110" i="1"/>
  <c r="B176" i="1"/>
  <c r="B55" i="1"/>
  <c r="B188" i="1"/>
  <c r="B56" i="1"/>
  <c r="B151" i="1"/>
  <c r="B422" i="1"/>
  <c r="B49" i="1"/>
</calcChain>
</file>

<file path=xl/sharedStrings.xml><?xml version="1.0" encoding="utf-8"?>
<sst xmlns="http://schemas.openxmlformats.org/spreadsheetml/2006/main" count="12" uniqueCount="6">
  <si>
    <t>ΑΣΕΠ
Β΄ΔΙΕΥΘΥΝΣΗ ΕΠΙΛΟΓΗΣ ΠΡΟΣΩΠΙΚΟΥ</t>
  </si>
  <si>
    <t>A/A</t>
  </si>
  <si>
    <t>ΑΡΙΘΜΟΣ ΜΗΤΡΩΟΥ ΥΠΟΨΗΦΙΟΥ</t>
  </si>
  <si>
    <t>ΠΡΟΚΗΡΥΞΗ 5Κ/2020 - ΚΑΤΗΓΟΡΙΑ ΠΕ
ΠΡΟΣΚΛΗΣΗ ΥΠΟΨΗΦΙΩΝ ΓΙΑ ΗΛΕΚΤΡΟΝΙΚΗ ΥΠΟΒΟΛΗ ΔΙΚΑΙΟΛΟΓΗΤΙΚΩΝ</t>
  </si>
  <si>
    <t>ΠΡΟΚΗΡΥΞΗ 5Κ/2020 - ΚΑΤΗΓΟΡΙΑ ΤΕ
ΠΡΟΣΚΛΗΣΗ ΥΠΟΨΗΦΙΩΝ ΓΙΑ ΗΛΕΚΤΡΟΝΙΚΗ ΥΠΟΒΟΛΗ ΔΙΚΑΙΟΛΟΓΗΤΙΚΩΝ</t>
  </si>
  <si>
    <t>ΠΡΟΚΗΡΥΞΗ 5Κ/2020 - ΚΑΤΗΓΟΡΙΕΣ ΔΕ_ΥΕ
ΠΡΟΣΚΛΗΣΗ ΥΠΟΨΗΦΙΩΝ ΓΙΑ ΗΛΕΚΤΡΟΝΙΚΗ ΥΠΟΒΟΛΗ ΔΙΚΑΙΟΛΟΓΗΤΙΚΩΝ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</si>
</sst>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0"/>
  <sheetViews>
    <sheetView tabSelected="1" workbookViewId="0">
      <selection sqref="A1:B1"/>
    </sheetView>
  </sheetViews>
  <sheetFormatPr defaultRowHeight="12" x14ac:dyDescent="0.25"/>
  <cols>
    <col min="1" max="1" width="5.28515625" style="12" customWidth="1"/>
    <col min="2" max="2" width="35.5703125" style="12" customWidth="1"/>
    <col min="3" max="3" width="14.28515625" style="14" customWidth="1"/>
    <col min="4" max="16384" width="9.140625" style="14"/>
  </cols>
  <sheetData>
    <row r="1" spans="1:2" ht="32.25" customHeight="1" x14ac:dyDescent="0.25">
      <c r="A1" s="17" t="s">
        <v>0</v>
      </c>
      <c r="B1" s="18"/>
    </row>
    <row r="2" spans="1:2" x14ac:dyDescent="0.25">
      <c r="A2" s="5"/>
    </row>
    <row r="3" spans="1:2" ht="41.25" customHeight="1" x14ac:dyDescent="0.25">
      <c r="A3" s="15" t="s">
        <v>3</v>
      </c>
      <c r="B3" s="16"/>
    </row>
    <row r="5" spans="1:2" x14ac:dyDescent="0.25">
      <c r="A5" s="3" t="s">
        <v>1</v>
      </c>
      <c r="B5" s="3" t="s">
        <v>2</v>
      </c>
    </row>
    <row r="6" spans="1:2" x14ac:dyDescent="0.25">
      <c r="A6" s="13">
        <v>1</v>
      </c>
      <c r="B6" s="13" t="str">
        <f>"00006266"</f>
        <v>00006266</v>
      </c>
    </row>
    <row r="7" spans="1:2" x14ac:dyDescent="0.25">
      <c r="A7" s="13">
        <v>2</v>
      </c>
      <c r="B7" s="13" t="str">
        <f>"00008000"</f>
        <v>00008000</v>
      </c>
    </row>
    <row r="8" spans="1:2" x14ac:dyDescent="0.25">
      <c r="A8" s="13">
        <v>3</v>
      </c>
      <c r="B8" s="13" t="str">
        <f>"00010618"</f>
        <v>00010618</v>
      </c>
    </row>
    <row r="9" spans="1:2" x14ac:dyDescent="0.25">
      <c r="A9" s="13">
        <v>4</v>
      </c>
      <c r="B9" s="13" t="str">
        <f>"00011173"</f>
        <v>00011173</v>
      </c>
    </row>
    <row r="10" spans="1:2" x14ac:dyDescent="0.25">
      <c r="A10" s="13">
        <v>5</v>
      </c>
      <c r="B10" s="13" t="str">
        <f>"00011205"</f>
        <v>00011205</v>
      </c>
    </row>
    <row r="11" spans="1:2" x14ac:dyDescent="0.25">
      <c r="A11" s="13">
        <v>6</v>
      </c>
      <c r="B11" s="13" t="str">
        <f>"00011220"</f>
        <v>00011220</v>
      </c>
    </row>
    <row r="12" spans="1:2" x14ac:dyDescent="0.25">
      <c r="A12" s="13">
        <v>7</v>
      </c>
      <c r="B12" s="13" t="str">
        <f>"00011555"</f>
        <v>00011555</v>
      </c>
    </row>
    <row r="13" spans="1:2" x14ac:dyDescent="0.25">
      <c r="A13" s="13">
        <v>8</v>
      </c>
      <c r="B13" s="13" t="str">
        <f>"00011747"</f>
        <v>00011747</v>
      </c>
    </row>
    <row r="14" spans="1:2" x14ac:dyDescent="0.25">
      <c r="A14" s="13">
        <v>9</v>
      </c>
      <c r="B14" s="13" t="str">
        <f>"00012379"</f>
        <v>00012379</v>
      </c>
    </row>
    <row r="15" spans="1:2" x14ac:dyDescent="0.25">
      <c r="A15" s="13">
        <v>10</v>
      </c>
      <c r="B15" s="13" t="str">
        <f>"00012962"</f>
        <v>00012962</v>
      </c>
    </row>
    <row r="16" spans="1:2" x14ac:dyDescent="0.25">
      <c r="A16" s="13">
        <v>11</v>
      </c>
      <c r="B16" s="13" t="str">
        <f>"00013141"</f>
        <v>00013141</v>
      </c>
    </row>
    <row r="17" spans="1:2" x14ac:dyDescent="0.25">
      <c r="A17" s="13">
        <v>12</v>
      </c>
      <c r="B17" s="13" t="str">
        <f>"00013225"</f>
        <v>00013225</v>
      </c>
    </row>
    <row r="18" spans="1:2" x14ac:dyDescent="0.25">
      <c r="A18" s="13">
        <v>13</v>
      </c>
      <c r="B18" s="13" t="str">
        <f>"00013310"</f>
        <v>00013310</v>
      </c>
    </row>
    <row r="19" spans="1:2" x14ac:dyDescent="0.25">
      <c r="A19" s="13">
        <v>14</v>
      </c>
      <c r="B19" s="13" t="str">
        <f>"00013568"</f>
        <v>00013568</v>
      </c>
    </row>
    <row r="20" spans="1:2" x14ac:dyDescent="0.25">
      <c r="A20" s="13">
        <v>15</v>
      </c>
      <c r="B20" s="13" t="str">
        <f>"00013636"</f>
        <v>00013636</v>
      </c>
    </row>
    <row r="21" spans="1:2" x14ac:dyDescent="0.25">
      <c r="A21" s="13">
        <v>16</v>
      </c>
      <c r="B21" s="13" t="str">
        <f>"00013677"</f>
        <v>00013677</v>
      </c>
    </row>
    <row r="22" spans="1:2" x14ac:dyDescent="0.25">
      <c r="A22" s="13">
        <v>17</v>
      </c>
      <c r="B22" s="13" t="str">
        <f>"00013829"</f>
        <v>00013829</v>
      </c>
    </row>
    <row r="23" spans="1:2" x14ac:dyDescent="0.25">
      <c r="A23" s="13">
        <v>18</v>
      </c>
      <c r="B23" s="13" t="str">
        <f>"00013911"</f>
        <v>00013911</v>
      </c>
    </row>
    <row r="24" spans="1:2" x14ac:dyDescent="0.25">
      <c r="A24" s="13">
        <v>19</v>
      </c>
      <c r="B24" s="13" t="str">
        <f>"00014027"</f>
        <v>00014027</v>
      </c>
    </row>
    <row r="25" spans="1:2" x14ac:dyDescent="0.25">
      <c r="A25" s="13">
        <v>20</v>
      </c>
      <c r="B25" s="13" t="str">
        <f>"00014034"</f>
        <v>00014034</v>
      </c>
    </row>
    <row r="26" spans="1:2" x14ac:dyDescent="0.25">
      <c r="A26" s="13">
        <v>21</v>
      </c>
      <c r="B26" s="13" t="str">
        <f>"00014318"</f>
        <v>00014318</v>
      </c>
    </row>
    <row r="27" spans="1:2" x14ac:dyDescent="0.25">
      <c r="A27" s="13">
        <v>22</v>
      </c>
      <c r="B27" s="13" t="str">
        <f>"00014499"</f>
        <v>00014499</v>
      </c>
    </row>
    <row r="28" spans="1:2" x14ac:dyDescent="0.25">
      <c r="A28" s="13">
        <v>23</v>
      </c>
      <c r="B28" s="13" t="str">
        <f>"00014557"</f>
        <v>00014557</v>
      </c>
    </row>
    <row r="29" spans="1:2" x14ac:dyDescent="0.25">
      <c r="A29" s="13">
        <v>24</v>
      </c>
      <c r="B29" s="13" t="str">
        <f>"00014634"</f>
        <v>00014634</v>
      </c>
    </row>
    <row r="30" spans="1:2" x14ac:dyDescent="0.25">
      <c r="A30" s="13">
        <v>25</v>
      </c>
      <c r="B30" s="13" t="str">
        <f>"00014889"</f>
        <v>00014889</v>
      </c>
    </row>
    <row r="31" spans="1:2" x14ac:dyDescent="0.25">
      <c r="A31" s="13">
        <v>26</v>
      </c>
      <c r="B31" s="13" t="str">
        <f>"00015066"</f>
        <v>00015066</v>
      </c>
    </row>
    <row r="32" spans="1:2" x14ac:dyDescent="0.25">
      <c r="A32" s="13">
        <v>27</v>
      </c>
      <c r="B32" s="13" t="str">
        <f>"00015143"</f>
        <v>00015143</v>
      </c>
    </row>
    <row r="33" spans="1:2" x14ac:dyDescent="0.25">
      <c r="A33" s="13">
        <v>28</v>
      </c>
      <c r="B33" s="13" t="str">
        <f>"00017021"</f>
        <v>00017021</v>
      </c>
    </row>
    <row r="34" spans="1:2" x14ac:dyDescent="0.25">
      <c r="A34" s="13">
        <v>29</v>
      </c>
      <c r="B34" s="13" t="str">
        <f>"00020097"</f>
        <v>00020097</v>
      </c>
    </row>
    <row r="35" spans="1:2" x14ac:dyDescent="0.25">
      <c r="A35" s="13">
        <v>30</v>
      </c>
      <c r="B35" s="13" t="str">
        <f>"00021037"</f>
        <v>00021037</v>
      </c>
    </row>
    <row r="36" spans="1:2" x14ac:dyDescent="0.25">
      <c r="A36" s="13">
        <v>31</v>
      </c>
      <c r="B36" s="13" t="str">
        <f>"00021318"</f>
        <v>00021318</v>
      </c>
    </row>
    <row r="37" spans="1:2" x14ac:dyDescent="0.25">
      <c r="A37" s="13">
        <v>32</v>
      </c>
      <c r="B37" s="13" t="str">
        <f>"00021557"</f>
        <v>00021557</v>
      </c>
    </row>
    <row r="38" spans="1:2" x14ac:dyDescent="0.25">
      <c r="A38" s="13">
        <v>33</v>
      </c>
      <c r="B38" s="13" t="str">
        <f>"00022729"</f>
        <v>00022729</v>
      </c>
    </row>
    <row r="39" spans="1:2" x14ac:dyDescent="0.25">
      <c r="A39" s="13">
        <v>34</v>
      </c>
      <c r="B39" s="13" t="str">
        <f>"00023608"</f>
        <v>00023608</v>
      </c>
    </row>
    <row r="40" spans="1:2" x14ac:dyDescent="0.25">
      <c r="A40" s="13">
        <v>35</v>
      </c>
      <c r="B40" s="13" t="str">
        <f>"00024646"</f>
        <v>00024646</v>
      </c>
    </row>
    <row r="41" spans="1:2" x14ac:dyDescent="0.25">
      <c r="A41" s="13">
        <v>36</v>
      </c>
      <c r="B41" s="13" t="str">
        <f>"00030426"</f>
        <v>00030426</v>
      </c>
    </row>
    <row r="42" spans="1:2" x14ac:dyDescent="0.25">
      <c r="A42" s="13">
        <v>37</v>
      </c>
      <c r="B42" s="13" t="str">
        <f>"00031734"</f>
        <v>00031734</v>
      </c>
    </row>
    <row r="43" spans="1:2" x14ac:dyDescent="0.25">
      <c r="A43" s="13">
        <v>38</v>
      </c>
      <c r="B43" s="13" t="str">
        <f>"00033324"</f>
        <v>00033324</v>
      </c>
    </row>
    <row r="44" spans="1:2" x14ac:dyDescent="0.25">
      <c r="A44" s="13">
        <v>39</v>
      </c>
      <c r="B44" s="13" t="str">
        <f>"00034387"</f>
        <v>00034387</v>
      </c>
    </row>
    <row r="45" spans="1:2" x14ac:dyDescent="0.25">
      <c r="A45" s="13">
        <v>40</v>
      </c>
      <c r="B45" s="13" t="str">
        <f>"00035816"</f>
        <v>00035816</v>
      </c>
    </row>
    <row r="46" spans="1:2" x14ac:dyDescent="0.25">
      <c r="A46" s="13">
        <v>41</v>
      </c>
      <c r="B46" s="13" t="str">
        <f>"00036751"</f>
        <v>00036751</v>
      </c>
    </row>
    <row r="47" spans="1:2" x14ac:dyDescent="0.25">
      <c r="A47" s="13">
        <v>42</v>
      </c>
      <c r="B47" s="13" t="str">
        <f>"00036994"</f>
        <v>00036994</v>
      </c>
    </row>
    <row r="48" spans="1:2" x14ac:dyDescent="0.25">
      <c r="A48" s="13">
        <v>43</v>
      </c>
      <c r="B48" s="13" t="str">
        <f>"00037083"</f>
        <v>00037083</v>
      </c>
    </row>
    <row r="49" spans="1:2" x14ac:dyDescent="0.25">
      <c r="A49" s="13">
        <v>44</v>
      </c>
      <c r="B49" s="13" t="str">
        <f>"00037431"</f>
        <v>00037431</v>
      </c>
    </row>
    <row r="50" spans="1:2" x14ac:dyDescent="0.25">
      <c r="A50" s="13">
        <v>45</v>
      </c>
      <c r="B50" s="13" t="str">
        <f>"00039937"</f>
        <v>00039937</v>
      </c>
    </row>
    <row r="51" spans="1:2" x14ac:dyDescent="0.25">
      <c r="A51" s="13">
        <v>46</v>
      </c>
      <c r="B51" s="13" t="str">
        <f>"00041376"</f>
        <v>00041376</v>
      </c>
    </row>
    <row r="52" spans="1:2" x14ac:dyDescent="0.25">
      <c r="A52" s="13">
        <v>47</v>
      </c>
      <c r="B52" s="13" t="str">
        <f>"00048072"</f>
        <v>00048072</v>
      </c>
    </row>
    <row r="53" spans="1:2" x14ac:dyDescent="0.25">
      <c r="A53" s="13">
        <v>48</v>
      </c>
      <c r="B53" s="13" t="str">
        <f>"00049050"</f>
        <v>00049050</v>
      </c>
    </row>
    <row r="54" spans="1:2" x14ac:dyDescent="0.25">
      <c r="A54" s="13">
        <v>49</v>
      </c>
      <c r="B54" s="13" t="str">
        <f>"00050122"</f>
        <v>00050122</v>
      </c>
    </row>
    <row r="55" spans="1:2" x14ac:dyDescent="0.25">
      <c r="A55" s="13">
        <v>50</v>
      </c>
      <c r="B55" s="13" t="str">
        <f>"00074857"</f>
        <v>00074857</v>
      </c>
    </row>
    <row r="56" spans="1:2" x14ac:dyDescent="0.25">
      <c r="A56" s="13">
        <v>51</v>
      </c>
      <c r="B56" s="13" t="str">
        <f>"00075229"</f>
        <v>00075229</v>
      </c>
    </row>
    <row r="57" spans="1:2" x14ac:dyDescent="0.25">
      <c r="A57" s="13">
        <v>52</v>
      </c>
      <c r="B57" s="13" t="str">
        <f>"00086932"</f>
        <v>00086932</v>
      </c>
    </row>
    <row r="58" spans="1:2" x14ac:dyDescent="0.25">
      <c r="A58" s="13">
        <v>53</v>
      </c>
      <c r="B58" s="13" t="str">
        <f>"00088071"</f>
        <v>00088071</v>
      </c>
    </row>
    <row r="59" spans="1:2" x14ac:dyDescent="0.25">
      <c r="A59" s="13">
        <v>54</v>
      </c>
      <c r="B59" s="13" t="str">
        <f>"00093030"</f>
        <v>00093030</v>
      </c>
    </row>
    <row r="60" spans="1:2" x14ac:dyDescent="0.25">
      <c r="A60" s="13">
        <v>55</v>
      </c>
      <c r="B60" s="13" t="str">
        <f>"00093870"</f>
        <v>00093870</v>
      </c>
    </row>
    <row r="61" spans="1:2" x14ac:dyDescent="0.25">
      <c r="A61" s="13">
        <v>56</v>
      </c>
      <c r="B61" s="13" t="str">
        <f>"00094903"</f>
        <v>00094903</v>
      </c>
    </row>
    <row r="62" spans="1:2" x14ac:dyDescent="0.25">
      <c r="A62" s="13">
        <v>57</v>
      </c>
      <c r="B62" s="13" t="str">
        <f>"00096071"</f>
        <v>00096071</v>
      </c>
    </row>
    <row r="63" spans="1:2" x14ac:dyDescent="0.25">
      <c r="A63" s="13">
        <v>58</v>
      </c>
      <c r="B63" s="13" t="str">
        <f>"00096354"</f>
        <v>00096354</v>
      </c>
    </row>
    <row r="64" spans="1:2" x14ac:dyDescent="0.25">
      <c r="A64" s="13">
        <v>59</v>
      </c>
      <c r="B64" s="13" t="str">
        <f>"00098555"</f>
        <v>00098555</v>
      </c>
    </row>
    <row r="65" spans="1:2" x14ac:dyDescent="0.25">
      <c r="A65" s="13">
        <v>60</v>
      </c>
      <c r="B65" s="13" t="str">
        <f>"00102238"</f>
        <v>00102238</v>
      </c>
    </row>
    <row r="66" spans="1:2" x14ac:dyDescent="0.25">
      <c r="A66" s="13">
        <v>61</v>
      </c>
      <c r="B66" s="13" t="str">
        <f>"00104342"</f>
        <v>00104342</v>
      </c>
    </row>
    <row r="67" spans="1:2" x14ac:dyDescent="0.25">
      <c r="A67" s="13">
        <v>62</v>
      </c>
      <c r="B67" s="13" t="str">
        <f>"00107405"</f>
        <v>00107405</v>
      </c>
    </row>
    <row r="68" spans="1:2" x14ac:dyDescent="0.25">
      <c r="A68" s="13">
        <v>63</v>
      </c>
      <c r="B68" s="13" t="str">
        <f>"00109686"</f>
        <v>00109686</v>
      </c>
    </row>
    <row r="69" spans="1:2" x14ac:dyDescent="0.25">
      <c r="A69" s="13">
        <v>64</v>
      </c>
      <c r="B69" s="13" t="str">
        <f>"00111400"</f>
        <v>00111400</v>
      </c>
    </row>
    <row r="70" spans="1:2" x14ac:dyDescent="0.25">
      <c r="A70" s="13">
        <v>65</v>
      </c>
      <c r="B70" s="13" t="str">
        <f>"00114717"</f>
        <v>00114717</v>
      </c>
    </row>
    <row r="71" spans="1:2" x14ac:dyDescent="0.25">
      <c r="A71" s="13">
        <v>66</v>
      </c>
      <c r="B71" s="13" t="str">
        <f>"00120626"</f>
        <v>00120626</v>
      </c>
    </row>
    <row r="72" spans="1:2" x14ac:dyDescent="0.25">
      <c r="A72" s="13">
        <v>67</v>
      </c>
      <c r="B72" s="13" t="str">
        <f>"00123386"</f>
        <v>00123386</v>
      </c>
    </row>
    <row r="73" spans="1:2" x14ac:dyDescent="0.25">
      <c r="A73" s="13">
        <v>68</v>
      </c>
      <c r="B73" s="13" t="str">
        <f>"00140968"</f>
        <v>00140968</v>
      </c>
    </row>
    <row r="74" spans="1:2" x14ac:dyDescent="0.25">
      <c r="A74" s="13">
        <v>69</v>
      </c>
      <c r="B74" s="13" t="str">
        <f>"00147779"</f>
        <v>00147779</v>
      </c>
    </row>
    <row r="75" spans="1:2" x14ac:dyDescent="0.25">
      <c r="A75" s="13">
        <v>70</v>
      </c>
      <c r="B75" s="13" t="str">
        <f>"00154216"</f>
        <v>00154216</v>
      </c>
    </row>
    <row r="76" spans="1:2" x14ac:dyDescent="0.25">
      <c r="A76" s="13">
        <v>71</v>
      </c>
      <c r="B76" s="13" t="str">
        <f>"00166952"</f>
        <v>00166952</v>
      </c>
    </row>
    <row r="77" spans="1:2" x14ac:dyDescent="0.25">
      <c r="A77" s="13">
        <v>72</v>
      </c>
      <c r="B77" s="13" t="str">
        <f>"00189868"</f>
        <v>00189868</v>
      </c>
    </row>
    <row r="78" spans="1:2" x14ac:dyDescent="0.25">
      <c r="A78" s="13">
        <v>73</v>
      </c>
      <c r="B78" s="13" t="str">
        <f>"00209078"</f>
        <v>00209078</v>
      </c>
    </row>
    <row r="79" spans="1:2" x14ac:dyDescent="0.25">
      <c r="A79" s="13">
        <v>74</v>
      </c>
      <c r="B79" s="13" t="str">
        <f>"00223685"</f>
        <v>00223685</v>
      </c>
    </row>
    <row r="80" spans="1:2" x14ac:dyDescent="0.25">
      <c r="A80" s="13">
        <v>75</v>
      </c>
      <c r="B80" s="13" t="str">
        <f>"00225823"</f>
        <v>00225823</v>
      </c>
    </row>
    <row r="81" spans="1:2" x14ac:dyDescent="0.25">
      <c r="A81" s="13">
        <v>76</v>
      </c>
      <c r="B81" s="13" t="str">
        <f>"00225953"</f>
        <v>00225953</v>
      </c>
    </row>
    <row r="82" spans="1:2" x14ac:dyDescent="0.25">
      <c r="A82" s="13">
        <v>77</v>
      </c>
      <c r="B82" s="13" t="str">
        <f>"00229391"</f>
        <v>00229391</v>
      </c>
    </row>
    <row r="83" spans="1:2" x14ac:dyDescent="0.25">
      <c r="A83" s="13">
        <v>78</v>
      </c>
      <c r="B83" s="13" t="str">
        <f>"00229893"</f>
        <v>00229893</v>
      </c>
    </row>
    <row r="84" spans="1:2" x14ac:dyDescent="0.25">
      <c r="A84" s="13">
        <v>79</v>
      </c>
      <c r="B84" s="13" t="str">
        <f>"00235311"</f>
        <v>00235311</v>
      </c>
    </row>
    <row r="85" spans="1:2" x14ac:dyDescent="0.25">
      <c r="A85" s="13">
        <v>80</v>
      </c>
      <c r="B85" s="13" t="str">
        <f>"00240051"</f>
        <v>00240051</v>
      </c>
    </row>
    <row r="86" spans="1:2" x14ac:dyDescent="0.25">
      <c r="A86" s="13">
        <v>81</v>
      </c>
      <c r="B86" s="13" t="str">
        <f>"00240151"</f>
        <v>00240151</v>
      </c>
    </row>
    <row r="87" spans="1:2" x14ac:dyDescent="0.25">
      <c r="A87" s="13">
        <v>82</v>
      </c>
      <c r="B87" s="13" t="str">
        <f>"00297051"</f>
        <v>00297051</v>
      </c>
    </row>
    <row r="88" spans="1:2" x14ac:dyDescent="0.25">
      <c r="A88" s="13">
        <v>83</v>
      </c>
      <c r="B88" s="13" t="str">
        <f>"00314142"</f>
        <v>00314142</v>
      </c>
    </row>
    <row r="89" spans="1:2" x14ac:dyDescent="0.25">
      <c r="A89" s="13">
        <v>84</v>
      </c>
      <c r="B89" s="13" t="str">
        <f>"00369315"</f>
        <v>00369315</v>
      </c>
    </row>
    <row r="90" spans="1:2" x14ac:dyDescent="0.25">
      <c r="A90" s="13">
        <v>85</v>
      </c>
      <c r="B90" s="13" t="str">
        <f>"00427846"</f>
        <v>00427846</v>
      </c>
    </row>
    <row r="91" spans="1:2" x14ac:dyDescent="0.25">
      <c r="A91" s="13">
        <v>86</v>
      </c>
      <c r="B91" s="13" t="str">
        <f>"00434419"</f>
        <v>00434419</v>
      </c>
    </row>
    <row r="92" spans="1:2" x14ac:dyDescent="0.25">
      <c r="A92" s="13">
        <v>87</v>
      </c>
      <c r="B92" s="13" t="str">
        <f>"00435614"</f>
        <v>00435614</v>
      </c>
    </row>
    <row r="93" spans="1:2" x14ac:dyDescent="0.25">
      <c r="A93" s="13">
        <v>88</v>
      </c>
      <c r="B93" s="13" t="str">
        <f>"00435979"</f>
        <v>00435979</v>
      </c>
    </row>
    <row r="94" spans="1:2" x14ac:dyDescent="0.25">
      <c r="A94" s="13">
        <v>89</v>
      </c>
      <c r="B94" s="13" t="str">
        <f>"00436482"</f>
        <v>00436482</v>
      </c>
    </row>
    <row r="95" spans="1:2" x14ac:dyDescent="0.25">
      <c r="A95" s="13">
        <v>90</v>
      </c>
      <c r="B95" s="13" t="str">
        <f>"00437612"</f>
        <v>00437612</v>
      </c>
    </row>
    <row r="96" spans="1:2" x14ac:dyDescent="0.25">
      <c r="A96" s="13">
        <v>91</v>
      </c>
      <c r="B96" s="13" t="str">
        <f>"00439616"</f>
        <v>00439616</v>
      </c>
    </row>
    <row r="97" spans="1:2" x14ac:dyDescent="0.25">
      <c r="A97" s="13">
        <v>92</v>
      </c>
      <c r="B97" s="13" t="str">
        <f>"00457767"</f>
        <v>00457767</v>
      </c>
    </row>
    <row r="98" spans="1:2" x14ac:dyDescent="0.25">
      <c r="A98" s="13">
        <v>93</v>
      </c>
      <c r="B98" s="13" t="str">
        <f>"00464510"</f>
        <v>00464510</v>
      </c>
    </row>
    <row r="99" spans="1:2" x14ac:dyDescent="0.25">
      <c r="A99" s="13">
        <v>94</v>
      </c>
      <c r="B99" s="13" t="str">
        <f>"00464963"</f>
        <v>00464963</v>
      </c>
    </row>
    <row r="100" spans="1:2" x14ac:dyDescent="0.25">
      <c r="A100" s="13">
        <v>95</v>
      </c>
      <c r="B100" s="13" t="str">
        <f>"00468667"</f>
        <v>00468667</v>
      </c>
    </row>
    <row r="101" spans="1:2" x14ac:dyDescent="0.25">
      <c r="A101" s="13">
        <v>96</v>
      </c>
      <c r="B101" s="13" t="str">
        <f>"00471795"</f>
        <v>00471795</v>
      </c>
    </row>
    <row r="102" spans="1:2" x14ac:dyDescent="0.25">
      <c r="A102" s="13">
        <v>97</v>
      </c>
      <c r="B102" s="13" t="str">
        <f>"00472553"</f>
        <v>00472553</v>
      </c>
    </row>
    <row r="103" spans="1:2" x14ac:dyDescent="0.25">
      <c r="A103" s="13">
        <v>98</v>
      </c>
      <c r="B103" s="13" t="str">
        <f>"00475641"</f>
        <v>00475641</v>
      </c>
    </row>
    <row r="104" spans="1:2" x14ac:dyDescent="0.25">
      <c r="A104" s="13">
        <v>99</v>
      </c>
      <c r="B104" s="13" t="str">
        <f>"00476231"</f>
        <v>00476231</v>
      </c>
    </row>
    <row r="105" spans="1:2" x14ac:dyDescent="0.25">
      <c r="A105" s="13">
        <v>100</v>
      </c>
      <c r="B105" s="13" t="str">
        <f>"00476518"</f>
        <v>00476518</v>
      </c>
    </row>
    <row r="106" spans="1:2" x14ac:dyDescent="0.25">
      <c r="A106" s="13">
        <v>101</v>
      </c>
      <c r="B106" s="13" t="str">
        <f>"00477615"</f>
        <v>00477615</v>
      </c>
    </row>
    <row r="107" spans="1:2" x14ac:dyDescent="0.25">
      <c r="A107" s="13">
        <v>102</v>
      </c>
      <c r="B107" s="13" t="str">
        <f>"00478290"</f>
        <v>00478290</v>
      </c>
    </row>
    <row r="108" spans="1:2" x14ac:dyDescent="0.25">
      <c r="A108" s="13">
        <v>103</v>
      </c>
      <c r="B108" s="13" t="str">
        <f>"00479262"</f>
        <v>00479262</v>
      </c>
    </row>
    <row r="109" spans="1:2" x14ac:dyDescent="0.25">
      <c r="A109" s="13">
        <v>104</v>
      </c>
      <c r="B109" s="13" t="str">
        <f>"00480376"</f>
        <v>00480376</v>
      </c>
    </row>
    <row r="110" spans="1:2" x14ac:dyDescent="0.25">
      <c r="A110" s="13">
        <v>105</v>
      </c>
      <c r="B110" s="13" t="str">
        <f>"00480637"</f>
        <v>00480637</v>
      </c>
    </row>
    <row r="111" spans="1:2" x14ac:dyDescent="0.25">
      <c r="A111" s="13">
        <v>106</v>
      </c>
      <c r="B111" s="13" t="str">
        <f>"00482878"</f>
        <v>00482878</v>
      </c>
    </row>
    <row r="112" spans="1:2" x14ac:dyDescent="0.25">
      <c r="A112" s="13">
        <v>107</v>
      </c>
      <c r="B112" s="13" t="str">
        <f>"00483872"</f>
        <v>00483872</v>
      </c>
    </row>
    <row r="113" spans="1:2" x14ac:dyDescent="0.25">
      <c r="A113" s="13">
        <v>108</v>
      </c>
      <c r="B113" s="13" t="str">
        <f>"00483874"</f>
        <v>00483874</v>
      </c>
    </row>
    <row r="114" spans="1:2" x14ac:dyDescent="0.25">
      <c r="A114" s="13">
        <v>109</v>
      </c>
      <c r="B114" s="13" t="str">
        <f>"00484472"</f>
        <v>00484472</v>
      </c>
    </row>
    <row r="115" spans="1:2" x14ac:dyDescent="0.25">
      <c r="A115" s="13">
        <v>110</v>
      </c>
      <c r="B115" s="13" t="str">
        <f>"00484502"</f>
        <v>00484502</v>
      </c>
    </row>
    <row r="116" spans="1:2" x14ac:dyDescent="0.25">
      <c r="A116" s="13">
        <v>111</v>
      </c>
      <c r="B116" s="13" t="str">
        <f>"00484867"</f>
        <v>00484867</v>
      </c>
    </row>
    <row r="117" spans="1:2" x14ac:dyDescent="0.25">
      <c r="A117" s="13">
        <v>112</v>
      </c>
      <c r="B117" s="13" t="str">
        <f>"00488130"</f>
        <v>00488130</v>
      </c>
    </row>
    <row r="118" spans="1:2" x14ac:dyDescent="0.25">
      <c r="A118" s="13">
        <v>113</v>
      </c>
      <c r="B118" s="13" t="str">
        <f>"00488337"</f>
        <v>00488337</v>
      </c>
    </row>
    <row r="119" spans="1:2" x14ac:dyDescent="0.25">
      <c r="A119" s="13">
        <v>114</v>
      </c>
      <c r="B119" s="13" t="str">
        <f>"00489323"</f>
        <v>00489323</v>
      </c>
    </row>
    <row r="120" spans="1:2" x14ac:dyDescent="0.25">
      <c r="A120" s="13">
        <v>115</v>
      </c>
      <c r="B120" s="13" t="str">
        <f>"00490885"</f>
        <v>00490885</v>
      </c>
    </row>
    <row r="121" spans="1:2" x14ac:dyDescent="0.25">
      <c r="A121" s="13">
        <v>116</v>
      </c>
      <c r="B121" s="13" t="str">
        <f>"00491672"</f>
        <v>00491672</v>
      </c>
    </row>
    <row r="122" spans="1:2" x14ac:dyDescent="0.25">
      <c r="A122" s="13">
        <v>117</v>
      </c>
      <c r="B122" s="13" t="str">
        <f>"00492385"</f>
        <v>00492385</v>
      </c>
    </row>
    <row r="123" spans="1:2" x14ac:dyDescent="0.25">
      <c r="A123" s="13">
        <v>118</v>
      </c>
      <c r="B123" s="13" t="str">
        <f>"00492496"</f>
        <v>00492496</v>
      </c>
    </row>
    <row r="124" spans="1:2" x14ac:dyDescent="0.25">
      <c r="A124" s="13">
        <v>119</v>
      </c>
      <c r="B124" s="13" t="str">
        <f>"00495816"</f>
        <v>00495816</v>
      </c>
    </row>
    <row r="125" spans="1:2" x14ac:dyDescent="0.25">
      <c r="A125" s="13">
        <v>120</v>
      </c>
      <c r="B125" s="13" t="str">
        <f>"00496404"</f>
        <v>00496404</v>
      </c>
    </row>
    <row r="126" spans="1:2" x14ac:dyDescent="0.25">
      <c r="A126" s="13">
        <v>121</v>
      </c>
      <c r="B126" s="13" t="str">
        <f>"00497525"</f>
        <v>00497525</v>
      </c>
    </row>
    <row r="127" spans="1:2" x14ac:dyDescent="0.25">
      <c r="A127" s="13">
        <v>122</v>
      </c>
      <c r="B127" s="13" t="str">
        <f>"00498369"</f>
        <v>00498369</v>
      </c>
    </row>
    <row r="128" spans="1:2" x14ac:dyDescent="0.25">
      <c r="A128" s="13">
        <v>123</v>
      </c>
      <c r="B128" s="13" t="str">
        <f>"00499187"</f>
        <v>00499187</v>
      </c>
    </row>
    <row r="129" spans="1:2" x14ac:dyDescent="0.25">
      <c r="A129" s="13">
        <v>124</v>
      </c>
      <c r="B129" s="13" t="str">
        <f>"00500550"</f>
        <v>00500550</v>
      </c>
    </row>
    <row r="130" spans="1:2" x14ac:dyDescent="0.25">
      <c r="A130" s="13">
        <v>125</v>
      </c>
      <c r="B130" s="13" t="str">
        <f>"00501143"</f>
        <v>00501143</v>
      </c>
    </row>
    <row r="131" spans="1:2" x14ac:dyDescent="0.25">
      <c r="A131" s="13">
        <v>126</v>
      </c>
      <c r="B131" s="13" t="str">
        <f>"00502685"</f>
        <v>00502685</v>
      </c>
    </row>
    <row r="132" spans="1:2" x14ac:dyDescent="0.25">
      <c r="A132" s="13">
        <v>127</v>
      </c>
      <c r="B132" s="13" t="str">
        <f>"00504308"</f>
        <v>00504308</v>
      </c>
    </row>
    <row r="133" spans="1:2" x14ac:dyDescent="0.25">
      <c r="A133" s="13">
        <v>128</v>
      </c>
      <c r="B133" s="13" t="str">
        <f>"00506236"</f>
        <v>00506236</v>
      </c>
    </row>
    <row r="134" spans="1:2" x14ac:dyDescent="0.25">
      <c r="A134" s="13">
        <v>129</v>
      </c>
      <c r="B134" s="13" t="str">
        <f>"00528958"</f>
        <v>00528958</v>
      </c>
    </row>
    <row r="135" spans="1:2" x14ac:dyDescent="0.25">
      <c r="A135" s="13">
        <v>130</v>
      </c>
      <c r="B135" s="13" t="str">
        <f>"00537511"</f>
        <v>00537511</v>
      </c>
    </row>
    <row r="136" spans="1:2" x14ac:dyDescent="0.25">
      <c r="A136" s="13">
        <v>131</v>
      </c>
      <c r="B136" s="13" t="str">
        <f>"00541076"</f>
        <v>00541076</v>
      </c>
    </row>
    <row r="137" spans="1:2" x14ac:dyDescent="0.25">
      <c r="A137" s="13">
        <v>132</v>
      </c>
      <c r="B137" s="13" t="str">
        <f>"00541755"</f>
        <v>00541755</v>
      </c>
    </row>
    <row r="138" spans="1:2" x14ac:dyDescent="0.25">
      <c r="A138" s="13">
        <v>133</v>
      </c>
      <c r="B138" s="13" t="str">
        <f>"00543042"</f>
        <v>00543042</v>
      </c>
    </row>
    <row r="139" spans="1:2" x14ac:dyDescent="0.25">
      <c r="A139" s="13">
        <v>134</v>
      </c>
      <c r="B139" s="13" t="str">
        <f>"00563002"</f>
        <v>00563002</v>
      </c>
    </row>
    <row r="140" spans="1:2" x14ac:dyDescent="0.25">
      <c r="A140" s="13">
        <v>135</v>
      </c>
      <c r="B140" s="13" t="str">
        <f>"00564987"</f>
        <v>00564987</v>
      </c>
    </row>
    <row r="141" spans="1:2" x14ac:dyDescent="0.25">
      <c r="A141" s="13">
        <v>136</v>
      </c>
      <c r="B141" s="13" t="str">
        <f>"00576081"</f>
        <v>00576081</v>
      </c>
    </row>
    <row r="142" spans="1:2" x14ac:dyDescent="0.25">
      <c r="A142" s="13">
        <v>137</v>
      </c>
      <c r="B142" s="13" t="str">
        <f>"00583677"</f>
        <v>00583677</v>
      </c>
    </row>
    <row r="143" spans="1:2" x14ac:dyDescent="0.25">
      <c r="A143" s="13">
        <v>138</v>
      </c>
      <c r="B143" s="13" t="str">
        <f>"00597604"</f>
        <v>00597604</v>
      </c>
    </row>
    <row r="144" spans="1:2" x14ac:dyDescent="0.25">
      <c r="A144" s="13">
        <v>139</v>
      </c>
      <c r="B144" s="13" t="str">
        <f>"00600788"</f>
        <v>00600788</v>
      </c>
    </row>
    <row r="145" spans="1:2" x14ac:dyDescent="0.25">
      <c r="A145" s="13">
        <v>140</v>
      </c>
      <c r="B145" s="13" t="str">
        <f>"00601498"</f>
        <v>00601498</v>
      </c>
    </row>
    <row r="146" spans="1:2" x14ac:dyDescent="0.25">
      <c r="A146" s="13">
        <v>141</v>
      </c>
      <c r="B146" s="13" t="str">
        <f>"00602185"</f>
        <v>00602185</v>
      </c>
    </row>
    <row r="147" spans="1:2" x14ac:dyDescent="0.25">
      <c r="A147" s="13">
        <v>142</v>
      </c>
      <c r="B147" s="13" t="str">
        <f>"00602579"</f>
        <v>00602579</v>
      </c>
    </row>
    <row r="148" spans="1:2" x14ac:dyDescent="0.25">
      <c r="A148" s="13">
        <v>143</v>
      </c>
      <c r="B148" s="13" t="str">
        <f>"00607882"</f>
        <v>00607882</v>
      </c>
    </row>
    <row r="149" spans="1:2" x14ac:dyDescent="0.25">
      <c r="A149" s="13">
        <v>144</v>
      </c>
      <c r="B149" s="13" t="str">
        <f>"00609897"</f>
        <v>00609897</v>
      </c>
    </row>
    <row r="150" spans="1:2" x14ac:dyDescent="0.25">
      <c r="A150" s="13">
        <v>145</v>
      </c>
      <c r="B150" s="13" t="str">
        <f>"00611029"</f>
        <v>00611029</v>
      </c>
    </row>
    <row r="151" spans="1:2" x14ac:dyDescent="0.25">
      <c r="A151" s="13">
        <v>146</v>
      </c>
      <c r="B151" s="13" t="str">
        <f>"00612927"</f>
        <v>00612927</v>
      </c>
    </row>
    <row r="152" spans="1:2" x14ac:dyDescent="0.25">
      <c r="A152" s="13">
        <v>147</v>
      </c>
      <c r="B152" s="13" t="str">
        <f>"00613674"</f>
        <v>00613674</v>
      </c>
    </row>
    <row r="153" spans="1:2" x14ac:dyDescent="0.25">
      <c r="A153" s="13">
        <v>148</v>
      </c>
      <c r="B153" s="13" t="str">
        <f>"00616333"</f>
        <v>00616333</v>
      </c>
    </row>
    <row r="154" spans="1:2" x14ac:dyDescent="0.25">
      <c r="A154" s="13">
        <v>149</v>
      </c>
      <c r="B154" s="13" t="str">
        <f>"00616892"</f>
        <v>00616892</v>
      </c>
    </row>
    <row r="155" spans="1:2" x14ac:dyDescent="0.25">
      <c r="A155" s="13">
        <v>150</v>
      </c>
      <c r="B155" s="13" t="str">
        <f>"00618160"</f>
        <v>00618160</v>
      </c>
    </row>
    <row r="156" spans="1:2" x14ac:dyDescent="0.25">
      <c r="A156" s="13">
        <v>151</v>
      </c>
      <c r="B156" s="13" t="str">
        <f>"00622555"</f>
        <v>00622555</v>
      </c>
    </row>
    <row r="157" spans="1:2" x14ac:dyDescent="0.25">
      <c r="A157" s="13">
        <v>152</v>
      </c>
      <c r="B157" s="13" t="str">
        <f>"00622947"</f>
        <v>00622947</v>
      </c>
    </row>
    <row r="158" spans="1:2" x14ac:dyDescent="0.25">
      <c r="A158" s="13">
        <v>153</v>
      </c>
      <c r="B158" s="13" t="str">
        <f>"00632267"</f>
        <v>00632267</v>
      </c>
    </row>
    <row r="159" spans="1:2" x14ac:dyDescent="0.25">
      <c r="A159" s="13">
        <v>154</v>
      </c>
      <c r="B159" s="13" t="str">
        <f>"00634194"</f>
        <v>00634194</v>
      </c>
    </row>
    <row r="160" spans="1:2" x14ac:dyDescent="0.25">
      <c r="A160" s="13">
        <v>155</v>
      </c>
      <c r="B160" s="13" t="str">
        <f>"00634851"</f>
        <v>00634851</v>
      </c>
    </row>
    <row r="161" spans="1:2" x14ac:dyDescent="0.25">
      <c r="A161" s="13">
        <v>156</v>
      </c>
      <c r="B161" s="13" t="str">
        <f>"00638961"</f>
        <v>00638961</v>
      </c>
    </row>
    <row r="162" spans="1:2" x14ac:dyDescent="0.25">
      <c r="A162" s="13">
        <v>157</v>
      </c>
      <c r="B162" s="13" t="str">
        <f>"00639665"</f>
        <v>00639665</v>
      </c>
    </row>
    <row r="163" spans="1:2" x14ac:dyDescent="0.25">
      <c r="A163" s="13">
        <v>158</v>
      </c>
      <c r="B163" s="13" t="str">
        <f>"00646140"</f>
        <v>00646140</v>
      </c>
    </row>
    <row r="164" spans="1:2" x14ac:dyDescent="0.25">
      <c r="A164" s="13">
        <v>159</v>
      </c>
      <c r="B164" s="13" t="str">
        <f>"00654478"</f>
        <v>00654478</v>
      </c>
    </row>
    <row r="165" spans="1:2" x14ac:dyDescent="0.25">
      <c r="A165" s="13">
        <v>160</v>
      </c>
      <c r="B165" s="13" t="str">
        <f>"00656803"</f>
        <v>00656803</v>
      </c>
    </row>
    <row r="166" spans="1:2" x14ac:dyDescent="0.25">
      <c r="A166" s="13">
        <v>161</v>
      </c>
      <c r="B166" s="13" t="str">
        <f>"00657479"</f>
        <v>00657479</v>
      </c>
    </row>
    <row r="167" spans="1:2" x14ac:dyDescent="0.25">
      <c r="A167" s="13">
        <v>162</v>
      </c>
      <c r="B167" s="13" t="str">
        <f>"00661290"</f>
        <v>00661290</v>
      </c>
    </row>
    <row r="168" spans="1:2" x14ac:dyDescent="0.25">
      <c r="A168" s="13">
        <v>163</v>
      </c>
      <c r="B168" s="13" t="str">
        <f>"00664819"</f>
        <v>00664819</v>
      </c>
    </row>
    <row r="169" spans="1:2" x14ac:dyDescent="0.25">
      <c r="A169" s="13">
        <v>164</v>
      </c>
      <c r="B169" s="13" t="str">
        <f>"00668857"</f>
        <v>00668857</v>
      </c>
    </row>
    <row r="170" spans="1:2" x14ac:dyDescent="0.25">
      <c r="A170" s="13">
        <v>165</v>
      </c>
      <c r="B170" s="13" t="str">
        <f>"00673076"</f>
        <v>00673076</v>
      </c>
    </row>
    <row r="171" spans="1:2" x14ac:dyDescent="0.25">
      <c r="A171" s="13">
        <v>166</v>
      </c>
      <c r="B171" s="13" t="str">
        <f>"00678297"</f>
        <v>00678297</v>
      </c>
    </row>
    <row r="172" spans="1:2" x14ac:dyDescent="0.25">
      <c r="A172" s="13">
        <v>167</v>
      </c>
      <c r="B172" s="13" t="str">
        <f>"00680491"</f>
        <v>00680491</v>
      </c>
    </row>
    <row r="173" spans="1:2" x14ac:dyDescent="0.25">
      <c r="A173" s="13">
        <v>168</v>
      </c>
      <c r="B173" s="13" t="str">
        <f>"00684175"</f>
        <v>00684175</v>
      </c>
    </row>
    <row r="174" spans="1:2" x14ac:dyDescent="0.25">
      <c r="A174" s="13">
        <v>169</v>
      </c>
      <c r="B174" s="13" t="str">
        <f>"00703416"</f>
        <v>00703416</v>
      </c>
    </row>
    <row r="175" spans="1:2" x14ac:dyDescent="0.25">
      <c r="A175" s="13">
        <v>170</v>
      </c>
      <c r="B175" s="13" t="str">
        <f>"00705035"</f>
        <v>00705035</v>
      </c>
    </row>
    <row r="176" spans="1:2" x14ac:dyDescent="0.25">
      <c r="A176" s="13">
        <v>171</v>
      </c>
      <c r="B176" s="13" t="str">
        <f>"00708659"</f>
        <v>00708659</v>
      </c>
    </row>
    <row r="177" spans="1:2" x14ac:dyDescent="0.25">
      <c r="A177" s="13">
        <v>172</v>
      </c>
      <c r="B177" s="13" t="str">
        <f>"00710892"</f>
        <v>00710892</v>
      </c>
    </row>
    <row r="178" spans="1:2" x14ac:dyDescent="0.25">
      <c r="A178" s="13">
        <v>173</v>
      </c>
      <c r="B178" s="13" t="str">
        <f>"00713610"</f>
        <v>00713610</v>
      </c>
    </row>
    <row r="179" spans="1:2" x14ac:dyDescent="0.25">
      <c r="A179" s="13">
        <v>174</v>
      </c>
      <c r="B179" s="13" t="str">
        <f>"00714271"</f>
        <v>00714271</v>
      </c>
    </row>
    <row r="180" spans="1:2" x14ac:dyDescent="0.25">
      <c r="A180" s="13">
        <v>175</v>
      </c>
      <c r="B180" s="13" t="str">
        <f>"00714781"</f>
        <v>00714781</v>
      </c>
    </row>
    <row r="181" spans="1:2" x14ac:dyDescent="0.25">
      <c r="A181" s="13">
        <v>176</v>
      </c>
      <c r="B181" s="13" t="str">
        <f>"00715663"</f>
        <v>00715663</v>
      </c>
    </row>
    <row r="182" spans="1:2" x14ac:dyDescent="0.25">
      <c r="A182" s="13">
        <v>177</v>
      </c>
      <c r="B182" s="13" t="str">
        <f>"00715984"</f>
        <v>00715984</v>
      </c>
    </row>
    <row r="183" spans="1:2" x14ac:dyDescent="0.25">
      <c r="A183" s="13">
        <v>178</v>
      </c>
      <c r="B183" s="13" t="str">
        <f>"00716913"</f>
        <v>00716913</v>
      </c>
    </row>
    <row r="184" spans="1:2" x14ac:dyDescent="0.25">
      <c r="A184" s="13">
        <v>179</v>
      </c>
      <c r="B184" s="13" t="str">
        <f>"00717806"</f>
        <v>00717806</v>
      </c>
    </row>
    <row r="185" spans="1:2" x14ac:dyDescent="0.25">
      <c r="A185" s="13">
        <v>180</v>
      </c>
      <c r="B185" s="13" t="str">
        <f>"00717816"</f>
        <v>00717816</v>
      </c>
    </row>
    <row r="186" spans="1:2" x14ac:dyDescent="0.25">
      <c r="A186" s="13">
        <v>181</v>
      </c>
      <c r="B186" s="13" t="str">
        <f>"00718142"</f>
        <v>00718142</v>
      </c>
    </row>
    <row r="187" spans="1:2" x14ac:dyDescent="0.25">
      <c r="A187" s="13">
        <v>182</v>
      </c>
      <c r="B187" s="13" t="str">
        <f>"00718576"</f>
        <v>00718576</v>
      </c>
    </row>
    <row r="188" spans="1:2" x14ac:dyDescent="0.25">
      <c r="A188" s="13">
        <v>183</v>
      </c>
      <c r="B188" s="13" t="str">
        <f>"00718721"</f>
        <v>00718721</v>
      </c>
    </row>
    <row r="189" spans="1:2" x14ac:dyDescent="0.25">
      <c r="A189" s="13">
        <v>184</v>
      </c>
      <c r="B189" s="13" t="str">
        <f>"00718776"</f>
        <v>00718776</v>
      </c>
    </row>
    <row r="190" spans="1:2" x14ac:dyDescent="0.25">
      <c r="A190" s="13">
        <v>185</v>
      </c>
      <c r="B190" s="13" t="str">
        <f>"00718860"</f>
        <v>00718860</v>
      </c>
    </row>
    <row r="191" spans="1:2" x14ac:dyDescent="0.25">
      <c r="A191" s="13">
        <v>186</v>
      </c>
      <c r="B191" s="13" t="str">
        <f>"00720270"</f>
        <v>00720270</v>
      </c>
    </row>
    <row r="192" spans="1:2" x14ac:dyDescent="0.25">
      <c r="A192" s="13">
        <v>187</v>
      </c>
      <c r="B192" s="13" t="str">
        <f>"00720409"</f>
        <v>00720409</v>
      </c>
    </row>
    <row r="193" spans="1:2" x14ac:dyDescent="0.25">
      <c r="A193" s="13">
        <v>188</v>
      </c>
      <c r="B193" s="13" t="str">
        <f>"00720578"</f>
        <v>00720578</v>
      </c>
    </row>
    <row r="194" spans="1:2" x14ac:dyDescent="0.25">
      <c r="A194" s="13">
        <v>189</v>
      </c>
      <c r="B194" s="13" t="str">
        <f>"00720675"</f>
        <v>00720675</v>
      </c>
    </row>
    <row r="195" spans="1:2" x14ac:dyDescent="0.25">
      <c r="A195" s="13">
        <v>190</v>
      </c>
      <c r="B195" s="13" t="str">
        <f>"00720891"</f>
        <v>00720891</v>
      </c>
    </row>
    <row r="196" spans="1:2" x14ac:dyDescent="0.25">
      <c r="A196" s="13">
        <v>191</v>
      </c>
      <c r="B196" s="13" t="str">
        <f>"00721499"</f>
        <v>00721499</v>
      </c>
    </row>
    <row r="197" spans="1:2" x14ac:dyDescent="0.25">
      <c r="A197" s="13">
        <v>192</v>
      </c>
      <c r="B197" s="13" t="str">
        <f>"00721903"</f>
        <v>00721903</v>
      </c>
    </row>
    <row r="198" spans="1:2" x14ac:dyDescent="0.25">
      <c r="A198" s="13">
        <v>193</v>
      </c>
      <c r="B198" s="13" t="str">
        <f>"00721906"</f>
        <v>00721906</v>
      </c>
    </row>
    <row r="199" spans="1:2" x14ac:dyDescent="0.25">
      <c r="A199" s="13">
        <v>194</v>
      </c>
      <c r="B199" s="13" t="str">
        <f>"00721948"</f>
        <v>00721948</v>
      </c>
    </row>
    <row r="200" spans="1:2" x14ac:dyDescent="0.25">
      <c r="A200" s="13">
        <v>195</v>
      </c>
      <c r="B200" s="13" t="str">
        <f>"00722392"</f>
        <v>00722392</v>
      </c>
    </row>
    <row r="201" spans="1:2" x14ac:dyDescent="0.25">
      <c r="A201" s="13">
        <v>196</v>
      </c>
      <c r="B201" s="13" t="str">
        <f>"00722457"</f>
        <v>00722457</v>
      </c>
    </row>
    <row r="202" spans="1:2" x14ac:dyDescent="0.25">
      <c r="A202" s="13">
        <v>197</v>
      </c>
      <c r="B202" s="13" t="str">
        <f>"00722462"</f>
        <v>00722462</v>
      </c>
    </row>
    <row r="203" spans="1:2" x14ac:dyDescent="0.25">
      <c r="A203" s="13">
        <v>198</v>
      </c>
      <c r="B203" s="13" t="str">
        <f>"00722593"</f>
        <v>00722593</v>
      </c>
    </row>
    <row r="204" spans="1:2" x14ac:dyDescent="0.25">
      <c r="A204" s="13">
        <v>199</v>
      </c>
      <c r="B204" s="13" t="str">
        <f>"00722745"</f>
        <v>00722745</v>
      </c>
    </row>
    <row r="205" spans="1:2" x14ac:dyDescent="0.25">
      <c r="A205" s="13">
        <v>200</v>
      </c>
      <c r="B205" s="13" t="str">
        <f>"00722906"</f>
        <v>00722906</v>
      </c>
    </row>
    <row r="206" spans="1:2" x14ac:dyDescent="0.25">
      <c r="A206" s="13">
        <v>201</v>
      </c>
      <c r="B206" s="13" t="str">
        <f>"00722985"</f>
        <v>00722985</v>
      </c>
    </row>
    <row r="207" spans="1:2" x14ac:dyDescent="0.25">
      <c r="A207" s="13">
        <v>202</v>
      </c>
      <c r="B207" s="13" t="str">
        <f>"00723112"</f>
        <v>00723112</v>
      </c>
    </row>
    <row r="208" spans="1:2" x14ac:dyDescent="0.25">
      <c r="A208" s="13">
        <v>203</v>
      </c>
      <c r="B208" s="13" t="str">
        <f>"00723134"</f>
        <v>00723134</v>
      </c>
    </row>
    <row r="209" spans="1:2" x14ac:dyDescent="0.25">
      <c r="A209" s="13">
        <v>204</v>
      </c>
      <c r="B209" s="13" t="str">
        <f>"00723763"</f>
        <v>00723763</v>
      </c>
    </row>
    <row r="210" spans="1:2" x14ac:dyDescent="0.25">
      <c r="A210" s="13">
        <v>205</v>
      </c>
      <c r="B210" s="13" t="str">
        <f>"00723806"</f>
        <v>00723806</v>
      </c>
    </row>
    <row r="211" spans="1:2" x14ac:dyDescent="0.25">
      <c r="A211" s="13">
        <v>206</v>
      </c>
      <c r="B211" s="13" t="str">
        <f>"00723947"</f>
        <v>00723947</v>
      </c>
    </row>
    <row r="212" spans="1:2" x14ac:dyDescent="0.25">
      <c r="A212" s="13">
        <v>207</v>
      </c>
      <c r="B212" s="13" t="str">
        <f>"00724203"</f>
        <v>00724203</v>
      </c>
    </row>
    <row r="213" spans="1:2" x14ac:dyDescent="0.25">
      <c r="A213" s="13">
        <v>208</v>
      </c>
      <c r="B213" s="13" t="str">
        <f>"00724296"</f>
        <v>00724296</v>
      </c>
    </row>
    <row r="214" spans="1:2" x14ac:dyDescent="0.25">
      <c r="A214" s="13">
        <v>209</v>
      </c>
      <c r="B214" s="13" t="str">
        <f>"00724370"</f>
        <v>00724370</v>
      </c>
    </row>
    <row r="215" spans="1:2" x14ac:dyDescent="0.25">
      <c r="A215" s="13">
        <v>210</v>
      </c>
      <c r="B215" s="13" t="str">
        <f>"00724547"</f>
        <v>00724547</v>
      </c>
    </row>
    <row r="216" spans="1:2" x14ac:dyDescent="0.25">
      <c r="A216" s="13">
        <v>211</v>
      </c>
      <c r="B216" s="13" t="str">
        <f>"00724558"</f>
        <v>00724558</v>
      </c>
    </row>
    <row r="217" spans="1:2" x14ac:dyDescent="0.25">
      <c r="A217" s="13">
        <v>212</v>
      </c>
      <c r="B217" s="13" t="str">
        <f>"00724678"</f>
        <v>00724678</v>
      </c>
    </row>
    <row r="218" spans="1:2" x14ac:dyDescent="0.25">
      <c r="A218" s="13">
        <v>213</v>
      </c>
      <c r="B218" s="13" t="str">
        <f>"00724790"</f>
        <v>00724790</v>
      </c>
    </row>
    <row r="219" spans="1:2" x14ac:dyDescent="0.25">
      <c r="A219" s="13">
        <v>214</v>
      </c>
      <c r="B219" s="13" t="str">
        <f>"00724865"</f>
        <v>00724865</v>
      </c>
    </row>
    <row r="220" spans="1:2" x14ac:dyDescent="0.25">
      <c r="A220" s="13">
        <v>215</v>
      </c>
      <c r="B220" s="13" t="str">
        <f>"00724872"</f>
        <v>00724872</v>
      </c>
    </row>
    <row r="221" spans="1:2" x14ac:dyDescent="0.25">
      <c r="A221" s="13">
        <v>216</v>
      </c>
      <c r="B221" s="13" t="str">
        <f>"00724879"</f>
        <v>00724879</v>
      </c>
    </row>
    <row r="222" spans="1:2" x14ac:dyDescent="0.25">
      <c r="A222" s="13">
        <v>217</v>
      </c>
      <c r="B222" s="13" t="str">
        <f>"00724917"</f>
        <v>00724917</v>
      </c>
    </row>
    <row r="223" spans="1:2" x14ac:dyDescent="0.25">
      <c r="A223" s="13">
        <v>218</v>
      </c>
      <c r="B223" s="13" t="str">
        <f>"00725043"</f>
        <v>00725043</v>
      </c>
    </row>
    <row r="224" spans="1:2" x14ac:dyDescent="0.25">
      <c r="A224" s="13">
        <v>219</v>
      </c>
      <c r="B224" s="13" t="str">
        <f>"00725458"</f>
        <v>00725458</v>
      </c>
    </row>
    <row r="225" spans="1:2" x14ac:dyDescent="0.25">
      <c r="A225" s="13">
        <v>220</v>
      </c>
      <c r="B225" s="13" t="str">
        <f>"00725608"</f>
        <v>00725608</v>
      </c>
    </row>
    <row r="226" spans="1:2" x14ac:dyDescent="0.25">
      <c r="A226" s="13">
        <v>221</v>
      </c>
      <c r="B226" s="13" t="str">
        <f>"00725630"</f>
        <v>00725630</v>
      </c>
    </row>
    <row r="227" spans="1:2" x14ac:dyDescent="0.25">
      <c r="A227" s="13">
        <v>222</v>
      </c>
      <c r="B227" s="13" t="str">
        <f>"00726355"</f>
        <v>00726355</v>
      </c>
    </row>
    <row r="228" spans="1:2" x14ac:dyDescent="0.25">
      <c r="A228" s="13">
        <v>223</v>
      </c>
      <c r="B228" s="13" t="str">
        <f>"00726470"</f>
        <v>00726470</v>
      </c>
    </row>
    <row r="229" spans="1:2" x14ac:dyDescent="0.25">
      <c r="A229" s="13">
        <v>224</v>
      </c>
      <c r="B229" s="13" t="str">
        <f>"00726482"</f>
        <v>00726482</v>
      </c>
    </row>
    <row r="230" spans="1:2" x14ac:dyDescent="0.25">
      <c r="A230" s="13">
        <v>225</v>
      </c>
      <c r="B230" s="13" t="str">
        <f>"00727191"</f>
        <v>00727191</v>
      </c>
    </row>
    <row r="231" spans="1:2" x14ac:dyDescent="0.25">
      <c r="A231" s="13">
        <v>226</v>
      </c>
      <c r="B231" s="13" t="str">
        <f>"00727543"</f>
        <v>00727543</v>
      </c>
    </row>
    <row r="232" spans="1:2" x14ac:dyDescent="0.25">
      <c r="A232" s="13">
        <v>227</v>
      </c>
      <c r="B232" s="13" t="str">
        <f>"00727881"</f>
        <v>00727881</v>
      </c>
    </row>
    <row r="233" spans="1:2" x14ac:dyDescent="0.25">
      <c r="A233" s="13">
        <v>228</v>
      </c>
      <c r="B233" s="13" t="str">
        <f>"00728005"</f>
        <v>00728005</v>
      </c>
    </row>
    <row r="234" spans="1:2" x14ac:dyDescent="0.25">
      <c r="A234" s="13">
        <v>229</v>
      </c>
      <c r="B234" s="13" t="str">
        <f>"00728086"</f>
        <v>00728086</v>
      </c>
    </row>
    <row r="235" spans="1:2" x14ac:dyDescent="0.25">
      <c r="A235" s="13">
        <v>230</v>
      </c>
      <c r="B235" s="13" t="str">
        <f>"00729239"</f>
        <v>00729239</v>
      </c>
    </row>
    <row r="236" spans="1:2" x14ac:dyDescent="0.25">
      <c r="A236" s="13">
        <v>231</v>
      </c>
      <c r="B236" s="13" t="str">
        <f>"00729424"</f>
        <v>00729424</v>
      </c>
    </row>
    <row r="237" spans="1:2" x14ac:dyDescent="0.25">
      <c r="A237" s="13">
        <v>232</v>
      </c>
      <c r="B237" s="13" t="str">
        <f>"00729584"</f>
        <v>00729584</v>
      </c>
    </row>
    <row r="238" spans="1:2" x14ac:dyDescent="0.25">
      <c r="A238" s="13">
        <v>233</v>
      </c>
      <c r="B238" s="13" t="str">
        <f>"00729701"</f>
        <v>00729701</v>
      </c>
    </row>
    <row r="239" spans="1:2" x14ac:dyDescent="0.25">
      <c r="A239" s="13">
        <v>234</v>
      </c>
      <c r="B239" s="13" t="str">
        <f>"00729936"</f>
        <v>00729936</v>
      </c>
    </row>
    <row r="240" spans="1:2" x14ac:dyDescent="0.25">
      <c r="A240" s="13">
        <v>235</v>
      </c>
      <c r="B240" s="13" t="str">
        <f>"00729950"</f>
        <v>00729950</v>
      </c>
    </row>
    <row r="241" spans="1:2" x14ac:dyDescent="0.25">
      <c r="A241" s="13">
        <v>236</v>
      </c>
      <c r="B241" s="13" t="str">
        <f>"00730204"</f>
        <v>00730204</v>
      </c>
    </row>
    <row r="242" spans="1:2" x14ac:dyDescent="0.25">
      <c r="A242" s="13">
        <v>237</v>
      </c>
      <c r="B242" s="13" t="str">
        <f>"00730337"</f>
        <v>00730337</v>
      </c>
    </row>
    <row r="243" spans="1:2" x14ac:dyDescent="0.25">
      <c r="A243" s="13">
        <v>238</v>
      </c>
      <c r="B243" s="13" t="str">
        <f>"00730443"</f>
        <v>00730443</v>
      </c>
    </row>
    <row r="244" spans="1:2" x14ac:dyDescent="0.25">
      <c r="A244" s="13">
        <v>239</v>
      </c>
      <c r="B244" s="13" t="str">
        <f>"20160706572"</f>
        <v>20160706572</v>
      </c>
    </row>
    <row r="245" spans="1:2" x14ac:dyDescent="0.25">
      <c r="A245" s="13">
        <v>240</v>
      </c>
      <c r="B245" s="13" t="str">
        <f>"200712000223"</f>
        <v>200712000223</v>
      </c>
    </row>
    <row r="246" spans="1:2" x14ac:dyDescent="0.25">
      <c r="A246" s="13">
        <v>241</v>
      </c>
      <c r="B246" s="13" t="str">
        <f>"200712000615"</f>
        <v>200712000615</v>
      </c>
    </row>
    <row r="247" spans="1:2" x14ac:dyDescent="0.25">
      <c r="A247" s="13">
        <v>242</v>
      </c>
      <c r="B247" s="13" t="str">
        <f>"200712001475"</f>
        <v>200712001475</v>
      </c>
    </row>
    <row r="248" spans="1:2" x14ac:dyDescent="0.25">
      <c r="A248" s="13">
        <v>243</v>
      </c>
      <c r="B248" s="13" t="str">
        <f>"200712001655"</f>
        <v>200712001655</v>
      </c>
    </row>
    <row r="249" spans="1:2" x14ac:dyDescent="0.25">
      <c r="A249" s="13">
        <v>244</v>
      </c>
      <c r="B249" s="13" t="str">
        <f>"200801001691"</f>
        <v>200801001691</v>
      </c>
    </row>
    <row r="250" spans="1:2" x14ac:dyDescent="0.25">
      <c r="A250" s="13">
        <v>245</v>
      </c>
      <c r="B250" s="13" t="str">
        <f>"200801001744"</f>
        <v>200801001744</v>
      </c>
    </row>
    <row r="251" spans="1:2" x14ac:dyDescent="0.25">
      <c r="A251" s="13">
        <v>246</v>
      </c>
      <c r="B251" s="13" t="str">
        <f>"200801001950"</f>
        <v>200801001950</v>
      </c>
    </row>
    <row r="252" spans="1:2" x14ac:dyDescent="0.25">
      <c r="A252" s="13">
        <v>247</v>
      </c>
      <c r="B252" s="13" t="str">
        <f>"200801003177"</f>
        <v>200801003177</v>
      </c>
    </row>
    <row r="253" spans="1:2" x14ac:dyDescent="0.25">
      <c r="A253" s="13">
        <v>248</v>
      </c>
      <c r="B253" s="13" t="str">
        <f>"200801003815"</f>
        <v>200801003815</v>
      </c>
    </row>
    <row r="254" spans="1:2" x14ac:dyDescent="0.25">
      <c r="A254" s="13">
        <v>249</v>
      </c>
      <c r="B254" s="13" t="str">
        <f>"200801005721"</f>
        <v>200801005721</v>
      </c>
    </row>
    <row r="255" spans="1:2" x14ac:dyDescent="0.25">
      <c r="A255" s="13">
        <v>250</v>
      </c>
      <c r="B255" s="13" t="str">
        <f>"200801005785"</f>
        <v>200801005785</v>
      </c>
    </row>
    <row r="256" spans="1:2" x14ac:dyDescent="0.25">
      <c r="A256" s="13">
        <v>251</v>
      </c>
      <c r="B256" s="13" t="str">
        <f>"200801005853"</f>
        <v>200801005853</v>
      </c>
    </row>
    <row r="257" spans="1:2" x14ac:dyDescent="0.25">
      <c r="A257" s="13">
        <v>252</v>
      </c>
      <c r="B257" s="13" t="str">
        <f>"200801006221"</f>
        <v>200801006221</v>
      </c>
    </row>
    <row r="258" spans="1:2" x14ac:dyDescent="0.25">
      <c r="A258" s="13">
        <v>253</v>
      </c>
      <c r="B258" s="13" t="str">
        <f>"200801006225"</f>
        <v>200801006225</v>
      </c>
    </row>
    <row r="259" spans="1:2" x14ac:dyDescent="0.25">
      <c r="A259" s="13">
        <v>254</v>
      </c>
      <c r="B259" s="13" t="str">
        <f>"200801006274"</f>
        <v>200801006274</v>
      </c>
    </row>
    <row r="260" spans="1:2" x14ac:dyDescent="0.25">
      <c r="A260" s="13">
        <v>255</v>
      </c>
      <c r="B260" s="13" t="str">
        <f>"200801006969"</f>
        <v>200801006969</v>
      </c>
    </row>
    <row r="261" spans="1:2" x14ac:dyDescent="0.25">
      <c r="A261" s="13">
        <v>256</v>
      </c>
      <c r="B261" s="13" t="str">
        <f>"200801007992"</f>
        <v>200801007992</v>
      </c>
    </row>
    <row r="262" spans="1:2" x14ac:dyDescent="0.25">
      <c r="A262" s="13">
        <v>257</v>
      </c>
      <c r="B262" s="13" t="str">
        <f>"200801008434"</f>
        <v>200801008434</v>
      </c>
    </row>
    <row r="263" spans="1:2" x14ac:dyDescent="0.25">
      <c r="A263" s="13">
        <v>258</v>
      </c>
      <c r="B263" s="13" t="str">
        <f>"200801009424"</f>
        <v>200801009424</v>
      </c>
    </row>
    <row r="264" spans="1:2" x14ac:dyDescent="0.25">
      <c r="A264" s="13">
        <v>259</v>
      </c>
      <c r="B264" s="13" t="str">
        <f>"200801009531"</f>
        <v>200801009531</v>
      </c>
    </row>
    <row r="265" spans="1:2" x14ac:dyDescent="0.25">
      <c r="A265" s="13">
        <v>260</v>
      </c>
      <c r="B265" s="13" t="str">
        <f>"200801010134"</f>
        <v>200801010134</v>
      </c>
    </row>
    <row r="266" spans="1:2" x14ac:dyDescent="0.25">
      <c r="A266" s="13">
        <v>261</v>
      </c>
      <c r="B266" s="13" t="str">
        <f>"200801010373"</f>
        <v>200801010373</v>
      </c>
    </row>
    <row r="267" spans="1:2" x14ac:dyDescent="0.25">
      <c r="A267" s="13">
        <v>262</v>
      </c>
      <c r="B267" s="13" t="str">
        <f>"200801011550"</f>
        <v>200801011550</v>
      </c>
    </row>
    <row r="268" spans="1:2" x14ac:dyDescent="0.25">
      <c r="A268" s="13">
        <v>263</v>
      </c>
      <c r="B268" s="13" t="str">
        <f>"200802000061"</f>
        <v>200802000061</v>
      </c>
    </row>
    <row r="269" spans="1:2" x14ac:dyDescent="0.25">
      <c r="A269" s="13">
        <v>264</v>
      </c>
      <c r="B269" s="13" t="str">
        <f>"200802002887"</f>
        <v>200802002887</v>
      </c>
    </row>
    <row r="270" spans="1:2" x14ac:dyDescent="0.25">
      <c r="A270" s="13">
        <v>265</v>
      </c>
      <c r="B270" s="13" t="str">
        <f>"200802003517"</f>
        <v>200802003517</v>
      </c>
    </row>
    <row r="271" spans="1:2" x14ac:dyDescent="0.25">
      <c r="A271" s="13">
        <v>266</v>
      </c>
      <c r="B271" s="13" t="str">
        <f>"200802006870"</f>
        <v>200802006870</v>
      </c>
    </row>
    <row r="272" spans="1:2" x14ac:dyDescent="0.25">
      <c r="A272" s="13">
        <v>267</v>
      </c>
      <c r="B272" s="13" t="str">
        <f>"200802007654"</f>
        <v>200802007654</v>
      </c>
    </row>
    <row r="273" spans="1:2" x14ac:dyDescent="0.25">
      <c r="A273" s="13">
        <v>268</v>
      </c>
      <c r="B273" s="13" t="str">
        <f>"200802009161"</f>
        <v>200802009161</v>
      </c>
    </row>
    <row r="274" spans="1:2" x14ac:dyDescent="0.25">
      <c r="A274" s="13">
        <v>269</v>
      </c>
      <c r="B274" s="13" t="str">
        <f>"200803000952"</f>
        <v>200803000952</v>
      </c>
    </row>
    <row r="275" spans="1:2" x14ac:dyDescent="0.25">
      <c r="A275" s="13">
        <v>270</v>
      </c>
      <c r="B275" s="13" t="str">
        <f>"200804000330"</f>
        <v>200804000330</v>
      </c>
    </row>
    <row r="276" spans="1:2" x14ac:dyDescent="0.25">
      <c r="A276" s="13">
        <v>271</v>
      </c>
      <c r="B276" s="13" t="str">
        <f>"200805001154"</f>
        <v>200805001154</v>
      </c>
    </row>
    <row r="277" spans="1:2" x14ac:dyDescent="0.25">
      <c r="A277" s="13">
        <v>272</v>
      </c>
      <c r="B277" s="13" t="str">
        <f>"200806000423"</f>
        <v>200806000423</v>
      </c>
    </row>
    <row r="278" spans="1:2" x14ac:dyDescent="0.25">
      <c r="A278" s="13">
        <v>273</v>
      </c>
      <c r="B278" s="13" t="str">
        <f>"200807000755"</f>
        <v>200807000755</v>
      </c>
    </row>
    <row r="279" spans="1:2" x14ac:dyDescent="0.25">
      <c r="A279" s="13">
        <v>274</v>
      </c>
      <c r="B279" s="13" t="str">
        <f>"200807000758"</f>
        <v>200807000758</v>
      </c>
    </row>
    <row r="280" spans="1:2" x14ac:dyDescent="0.25">
      <c r="A280" s="13">
        <v>275</v>
      </c>
      <c r="B280" s="13" t="str">
        <f>"200808000005"</f>
        <v>200808000005</v>
      </c>
    </row>
    <row r="281" spans="1:2" x14ac:dyDescent="0.25">
      <c r="A281" s="13">
        <v>276</v>
      </c>
      <c r="B281" s="13" t="str">
        <f>"200809000287"</f>
        <v>200809000287</v>
      </c>
    </row>
    <row r="282" spans="1:2" x14ac:dyDescent="0.25">
      <c r="A282" s="13">
        <v>277</v>
      </c>
      <c r="B282" s="13" t="str">
        <f>"200811000536"</f>
        <v>200811000536</v>
      </c>
    </row>
    <row r="283" spans="1:2" x14ac:dyDescent="0.25">
      <c r="A283" s="13">
        <v>278</v>
      </c>
      <c r="B283" s="13" t="str">
        <f>"200811000578"</f>
        <v>200811000578</v>
      </c>
    </row>
    <row r="284" spans="1:2" x14ac:dyDescent="0.25">
      <c r="A284" s="13">
        <v>279</v>
      </c>
      <c r="B284" s="13" t="str">
        <f>"200902000570"</f>
        <v>200902000570</v>
      </c>
    </row>
    <row r="285" spans="1:2" x14ac:dyDescent="0.25">
      <c r="A285" s="13">
        <v>280</v>
      </c>
      <c r="B285" s="13" t="str">
        <f>"200904000100"</f>
        <v>200904000100</v>
      </c>
    </row>
    <row r="286" spans="1:2" x14ac:dyDescent="0.25">
      <c r="A286" s="13">
        <v>281</v>
      </c>
      <c r="B286" s="13" t="str">
        <f>"200911000570"</f>
        <v>200911000570</v>
      </c>
    </row>
    <row r="287" spans="1:2" x14ac:dyDescent="0.25">
      <c r="A287" s="13">
        <v>282</v>
      </c>
      <c r="B287" s="13" t="str">
        <f>"200912000220"</f>
        <v>200912000220</v>
      </c>
    </row>
    <row r="288" spans="1:2" x14ac:dyDescent="0.25">
      <c r="A288" s="13">
        <v>283</v>
      </c>
      <c r="B288" s="13" t="str">
        <f>"201007000046"</f>
        <v>201007000046</v>
      </c>
    </row>
    <row r="289" spans="1:2" x14ac:dyDescent="0.25">
      <c r="A289" s="13">
        <v>284</v>
      </c>
      <c r="B289" s="13" t="str">
        <f>"201102000447"</f>
        <v>201102000447</v>
      </c>
    </row>
    <row r="290" spans="1:2" x14ac:dyDescent="0.25">
      <c r="A290" s="13">
        <v>285</v>
      </c>
      <c r="B290" s="13" t="str">
        <f>"201303000167"</f>
        <v>201303000167</v>
      </c>
    </row>
    <row r="291" spans="1:2" x14ac:dyDescent="0.25">
      <c r="A291" s="13">
        <v>286</v>
      </c>
      <c r="B291" s="13" t="str">
        <f>"201303000763"</f>
        <v>201303000763</v>
      </c>
    </row>
    <row r="292" spans="1:2" x14ac:dyDescent="0.25">
      <c r="A292" s="13">
        <v>287</v>
      </c>
      <c r="B292" s="13" t="str">
        <f>"201303000857"</f>
        <v>201303000857</v>
      </c>
    </row>
    <row r="293" spans="1:2" x14ac:dyDescent="0.25">
      <c r="A293" s="13">
        <v>288</v>
      </c>
      <c r="B293" s="13" t="str">
        <f>"201304000250"</f>
        <v>201304000250</v>
      </c>
    </row>
    <row r="294" spans="1:2" x14ac:dyDescent="0.25">
      <c r="A294" s="13">
        <v>289</v>
      </c>
      <c r="B294" s="13" t="str">
        <f>"201304000315"</f>
        <v>201304000315</v>
      </c>
    </row>
    <row r="295" spans="1:2" x14ac:dyDescent="0.25">
      <c r="A295" s="13">
        <v>290</v>
      </c>
      <c r="B295" s="13" t="str">
        <f>"201304000473"</f>
        <v>201304000473</v>
      </c>
    </row>
    <row r="296" spans="1:2" x14ac:dyDescent="0.25">
      <c r="A296" s="13">
        <v>291</v>
      </c>
      <c r="B296" s="13" t="str">
        <f>"201304001326"</f>
        <v>201304001326</v>
      </c>
    </row>
    <row r="297" spans="1:2" x14ac:dyDescent="0.25">
      <c r="A297" s="13">
        <v>292</v>
      </c>
      <c r="B297" s="13" t="str">
        <f>"201304001353"</f>
        <v>201304001353</v>
      </c>
    </row>
    <row r="298" spans="1:2" x14ac:dyDescent="0.25">
      <c r="A298" s="13">
        <v>293</v>
      </c>
      <c r="B298" s="13" t="str">
        <f>"201304001400"</f>
        <v>201304001400</v>
      </c>
    </row>
    <row r="299" spans="1:2" x14ac:dyDescent="0.25">
      <c r="A299" s="13">
        <v>294</v>
      </c>
      <c r="B299" s="13" t="str">
        <f>"201304002343"</f>
        <v>201304002343</v>
      </c>
    </row>
    <row r="300" spans="1:2" x14ac:dyDescent="0.25">
      <c r="A300" s="13">
        <v>295</v>
      </c>
      <c r="B300" s="13" t="str">
        <f>"201304002428"</f>
        <v>201304002428</v>
      </c>
    </row>
    <row r="301" spans="1:2" x14ac:dyDescent="0.25">
      <c r="A301" s="13">
        <v>296</v>
      </c>
      <c r="B301" s="13" t="str">
        <f>"201304002708"</f>
        <v>201304002708</v>
      </c>
    </row>
    <row r="302" spans="1:2" x14ac:dyDescent="0.25">
      <c r="A302" s="13">
        <v>297</v>
      </c>
      <c r="B302" s="13" t="str">
        <f>"201304003131"</f>
        <v>201304003131</v>
      </c>
    </row>
    <row r="303" spans="1:2" x14ac:dyDescent="0.25">
      <c r="A303" s="13">
        <v>298</v>
      </c>
      <c r="B303" s="13" t="str">
        <f>"201304004019"</f>
        <v>201304004019</v>
      </c>
    </row>
    <row r="304" spans="1:2" x14ac:dyDescent="0.25">
      <c r="A304" s="13">
        <v>299</v>
      </c>
      <c r="B304" s="13" t="str">
        <f>"201304004183"</f>
        <v>201304004183</v>
      </c>
    </row>
    <row r="305" spans="1:2" x14ac:dyDescent="0.25">
      <c r="A305" s="13">
        <v>300</v>
      </c>
      <c r="B305" s="13" t="str">
        <f>"201304004278"</f>
        <v>201304004278</v>
      </c>
    </row>
    <row r="306" spans="1:2" x14ac:dyDescent="0.25">
      <c r="A306" s="13">
        <v>301</v>
      </c>
      <c r="B306" s="13" t="str">
        <f>"201304004946"</f>
        <v>201304004946</v>
      </c>
    </row>
    <row r="307" spans="1:2" x14ac:dyDescent="0.25">
      <c r="A307" s="13">
        <v>302</v>
      </c>
      <c r="B307" s="13" t="str">
        <f>"201304005734"</f>
        <v>201304005734</v>
      </c>
    </row>
    <row r="308" spans="1:2" x14ac:dyDescent="0.25">
      <c r="A308" s="13">
        <v>303</v>
      </c>
      <c r="B308" s="13" t="str">
        <f>"201304005862"</f>
        <v>201304005862</v>
      </c>
    </row>
    <row r="309" spans="1:2" x14ac:dyDescent="0.25">
      <c r="A309" s="13">
        <v>304</v>
      </c>
      <c r="B309" s="13" t="str">
        <f>"201304006088"</f>
        <v>201304006088</v>
      </c>
    </row>
    <row r="310" spans="1:2" x14ac:dyDescent="0.25">
      <c r="A310" s="13">
        <v>305</v>
      </c>
      <c r="B310" s="13" t="str">
        <f>"201402002688"</f>
        <v>201402002688</v>
      </c>
    </row>
    <row r="311" spans="1:2" x14ac:dyDescent="0.25">
      <c r="A311" s="13">
        <v>306</v>
      </c>
      <c r="B311" s="13" t="str">
        <f>"201402002843"</f>
        <v>201402002843</v>
      </c>
    </row>
    <row r="312" spans="1:2" x14ac:dyDescent="0.25">
      <c r="A312" s="13">
        <v>307</v>
      </c>
      <c r="B312" s="13" t="str">
        <f>"201402005675"</f>
        <v>201402005675</v>
      </c>
    </row>
    <row r="313" spans="1:2" x14ac:dyDescent="0.25">
      <c r="A313" s="13">
        <v>308</v>
      </c>
      <c r="B313" s="13" t="str">
        <f>"201402008293"</f>
        <v>201402008293</v>
      </c>
    </row>
    <row r="314" spans="1:2" x14ac:dyDescent="0.25">
      <c r="A314" s="13">
        <v>309</v>
      </c>
      <c r="B314" s="13" t="str">
        <f>"201402008938"</f>
        <v>201402008938</v>
      </c>
    </row>
    <row r="315" spans="1:2" x14ac:dyDescent="0.25">
      <c r="A315" s="13">
        <v>310</v>
      </c>
      <c r="B315" s="13" t="str">
        <f>"201402009758"</f>
        <v>201402009758</v>
      </c>
    </row>
    <row r="316" spans="1:2" x14ac:dyDescent="0.25">
      <c r="A316" s="13">
        <v>311</v>
      </c>
      <c r="B316" s="13" t="str">
        <f>"201402010044"</f>
        <v>201402010044</v>
      </c>
    </row>
    <row r="317" spans="1:2" x14ac:dyDescent="0.25">
      <c r="A317" s="13">
        <v>312</v>
      </c>
      <c r="B317" s="13" t="str">
        <f>"201402010740"</f>
        <v>201402010740</v>
      </c>
    </row>
    <row r="318" spans="1:2" x14ac:dyDescent="0.25">
      <c r="A318" s="13">
        <v>313</v>
      </c>
      <c r="B318" s="13" t="str">
        <f>"201402012035"</f>
        <v>201402012035</v>
      </c>
    </row>
    <row r="319" spans="1:2" x14ac:dyDescent="0.25">
      <c r="A319" s="13">
        <v>314</v>
      </c>
      <c r="B319" s="13" t="str">
        <f>"201402012042"</f>
        <v>201402012042</v>
      </c>
    </row>
    <row r="320" spans="1:2" x14ac:dyDescent="0.25">
      <c r="A320" s="13">
        <v>315</v>
      </c>
      <c r="B320" s="13" t="str">
        <f>"201405000074"</f>
        <v>201405000074</v>
      </c>
    </row>
    <row r="321" spans="1:2" x14ac:dyDescent="0.25">
      <c r="A321" s="13">
        <v>316</v>
      </c>
      <c r="B321" s="13" t="str">
        <f>"201405002235"</f>
        <v>201405002235</v>
      </c>
    </row>
    <row r="322" spans="1:2" x14ac:dyDescent="0.25">
      <c r="A322" s="13">
        <v>317</v>
      </c>
      <c r="B322" s="13" t="str">
        <f>"201406000135"</f>
        <v>201406000135</v>
      </c>
    </row>
    <row r="323" spans="1:2" x14ac:dyDescent="0.25">
      <c r="A323" s="13">
        <v>318</v>
      </c>
      <c r="B323" s="13" t="str">
        <f>"201406000832"</f>
        <v>201406000832</v>
      </c>
    </row>
    <row r="324" spans="1:2" x14ac:dyDescent="0.25">
      <c r="A324" s="13">
        <v>319</v>
      </c>
      <c r="B324" s="13" t="str">
        <f>"201406000905"</f>
        <v>201406000905</v>
      </c>
    </row>
    <row r="325" spans="1:2" x14ac:dyDescent="0.25">
      <c r="A325" s="13">
        <v>320</v>
      </c>
      <c r="B325" s="13" t="str">
        <f>"201406001092"</f>
        <v>201406001092</v>
      </c>
    </row>
    <row r="326" spans="1:2" x14ac:dyDescent="0.25">
      <c r="A326" s="13">
        <v>321</v>
      </c>
      <c r="B326" s="13" t="str">
        <f>"201406002954"</f>
        <v>201406002954</v>
      </c>
    </row>
    <row r="327" spans="1:2" x14ac:dyDescent="0.25">
      <c r="A327" s="13">
        <v>322</v>
      </c>
      <c r="B327" s="13" t="str">
        <f>"201406003395"</f>
        <v>201406003395</v>
      </c>
    </row>
    <row r="328" spans="1:2" x14ac:dyDescent="0.25">
      <c r="A328" s="13">
        <v>323</v>
      </c>
      <c r="B328" s="13" t="str">
        <f>"201406003485"</f>
        <v>201406003485</v>
      </c>
    </row>
    <row r="329" spans="1:2" x14ac:dyDescent="0.25">
      <c r="A329" s="13">
        <v>324</v>
      </c>
      <c r="B329" s="13" t="str">
        <f>"201406003558"</f>
        <v>201406003558</v>
      </c>
    </row>
    <row r="330" spans="1:2" x14ac:dyDescent="0.25">
      <c r="A330" s="13">
        <v>325</v>
      </c>
      <c r="B330" s="13" t="str">
        <f>"201406003571"</f>
        <v>201406003571</v>
      </c>
    </row>
    <row r="331" spans="1:2" x14ac:dyDescent="0.25">
      <c r="A331" s="13">
        <v>326</v>
      </c>
      <c r="B331" s="13" t="str">
        <f>"201406003622"</f>
        <v>201406003622</v>
      </c>
    </row>
    <row r="332" spans="1:2" x14ac:dyDescent="0.25">
      <c r="A332" s="13">
        <v>327</v>
      </c>
      <c r="B332" s="13" t="str">
        <f>"201406003733"</f>
        <v>201406003733</v>
      </c>
    </row>
    <row r="333" spans="1:2" x14ac:dyDescent="0.25">
      <c r="A333" s="13">
        <v>328</v>
      </c>
      <c r="B333" s="13" t="str">
        <f>"201406006029"</f>
        <v>201406006029</v>
      </c>
    </row>
    <row r="334" spans="1:2" x14ac:dyDescent="0.25">
      <c r="A334" s="13">
        <v>329</v>
      </c>
      <c r="B334" s="13" t="str">
        <f>"201406006751"</f>
        <v>201406006751</v>
      </c>
    </row>
    <row r="335" spans="1:2" x14ac:dyDescent="0.25">
      <c r="A335" s="13">
        <v>330</v>
      </c>
      <c r="B335" s="13" t="str">
        <f>"201406008015"</f>
        <v>201406008015</v>
      </c>
    </row>
    <row r="336" spans="1:2" x14ac:dyDescent="0.25">
      <c r="A336" s="13">
        <v>331</v>
      </c>
      <c r="B336" s="13" t="str">
        <f>"201406008707"</f>
        <v>201406008707</v>
      </c>
    </row>
    <row r="337" spans="1:2" x14ac:dyDescent="0.25">
      <c r="A337" s="13">
        <v>332</v>
      </c>
      <c r="B337" s="13" t="str">
        <f>"201406009159"</f>
        <v>201406009159</v>
      </c>
    </row>
    <row r="338" spans="1:2" x14ac:dyDescent="0.25">
      <c r="A338" s="13">
        <v>333</v>
      </c>
      <c r="B338" s="13" t="str">
        <f>"201406010134"</f>
        <v>201406010134</v>
      </c>
    </row>
    <row r="339" spans="1:2" x14ac:dyDescent="0.25">
      <c r="A339" s="13">
        <v>334</v>
      </c>
      <c r="B339" s="13" t="str">
        <f>"201406010746"</f>
        <v>201406010746</v>
      </c>
    </row>
    <row r="340" spans="1:2" x14ac:dyDescent="0.25">
      <c r="A340" s="13">
        <v>335</v>
      </c>
      <c r="B340" s="13" t="str">
        <f>"201406012445"</f>
        <v>201406012445</v>
      </c>
    </row>
    <row r="341" spans="1:2" x14ac:dyDescent="0.25">
      <c r="A341" s="13">
        <v>336</v>
      </c>
      <c r="B341" s="13" t="str">
        <f>"201406012768"</f>
        <v>201406012768</v>
      </c>
    </row>
    <row r="342" spans="1:2" x14ac:dyDescent="0.25">
      <c r="A342" s="13">
        <v>337</v>
      </c>
      <c r="B342" s="13" t="str">
        <f>"201406013352"</f>
        <v>201406013352</v>
      </c>
    </row>
    <row r="343" spans="1:2" x14ac:dyDescent="0.25">
      <c r="A343" s="13">
        <v>338</v>
      </c>
      <c r="B343" s="13" t="str">
        <f>"201406013576"</f>
        <v>201406013576</v>
      </c>
    </row>
    <row r="344" spans="1:2" x14ac:dyDescent="0.25">
      <c r="A344" s="13">
        <v>339</v>
      </c>
      <c r="B344" s="13" t="str">
        <f>"201406013833"</f>
        <v>201406013833</v>
      </c>
    </row>
    <row r="345" spans="1:2" x14ac:dyDescent="0.25">
      <c r="A345" s="13">
        <v>340</v>
      </c>
      <c r="B345" s="13" t="str">
        <f>"201406015165"</f>
        <v>201406015165</v>
      </c>
    </row>
    <row r="346" spans="1:2" x14ac:dyDescent="0.25">
      <c r="A346" s="13">
        <v>341</v>
      </c>
      <c r="B346" s="13" t="str">
        <f>"201406018038"</f>
        <v>201406018038</v>
      </c>
    </row>
    <row r="347" spans="1:2" x14ac:dyDescent="0.25">
      <c r="A347" s="13">
        <v>342</v>
      </c>
      <c r="B347" s="13" t="str">
        <f>"201406018755"</f>
        <v>201406018755</v>
      </c>
    </row>
    <row r="348" spans="1:2" x14ac:dyDescent="0.25">
      <c r="A348" s="13">
        <v>343</v>
      </c>
      <c r="B348" s="13" t="str">
        <f>"201408000165"</f>
        <v>201408000165</v>
      </c>
    </row>
    <row r="349" spans="1:2" x14ac:dyDescent="0.25">
      <c r="A349" s="13">
        <v>344</v>
      </c>
      <c r="B349" s="13" t="str">
        <f>"201409001513"</f>
        <v>201409001513</v>
      </c>
    </row>
    <row r="350" spans="1:2" x14ac:dyDescent="0.25">
      <c r="A350" s="13">
        <v>345</v>
      </c>
      <c r="B350" s="13" t="str">
        <f>"201409005373"</f>
        <v>201409005373</v>
      </c>
    </row>
    <row r="351" spans="1:2" x14ac:dyDescent="0.25">
      <c r="A351" s="13">
        <v>346</v>
      </c>
      <c r="B351" s="13" t="str">
        <f>"201409006138"</f>
        <v>201409006138</v>
      </c>
    </row>
    <row r="352" spans="1:2" x14ac:dyDescent="0.25">
      <c r="A352" s="13">
        <v>347</v>
      </c>
      <c r="B352" s="13" t="str">
        <f>"201410000169"</f>
        <v>201410000169</v>
      </c>
    </row>
    <row r="353" spans="1:2" x14ac:dyDescent="0.25">
      <c r="A353" s="13">
        <v>348</v>
      </c>
      <c r="B353" s="13" t="str">
        <f>"201410000264"</f>
        <v>201410000264</v>
      </c>
    </row>
    <row r="354" spans="1:2" x14ac:dyDescent="0.25">
      <c r="A354" s="13">
        <v>349</v>
      </c>
      <c r="B354" s="13" t="str">
        <f>"201410001138"</f>
        <v>201410001138</v>
      </c>
    </row>
    <row r="355" spans="1:2" x14ac:dyDescent="0.25">
      <c r="A355" s="13">
        <v>350</v>
      </c>
      <c r="B355" s="13" t="str">
        <f>"201410003138"</f>
        <v>201410003138</v>
      </c>
    </row>
    <row r="356" spans="1:2" x14ac:dyDescent="0.25">
      <c r="A356" s="13">
        <v>351</v>
      </c>
      <c r="B356" s="13" t="str">
        <f>"201410003331"</f>
        <v>201410003331</v>
      </c>
    </row>
    <row r="357" spans="1:2" x14ac:dyDescent="0.25">
      <c r="A357" s="13">
        <v>352</v>
      </c>
      <c r="B357" s="13" t="str">
        <f>"201410003383"</f>
        <v>201410003383</v>
      </c>
    </row>
    <row r="358" spans="1:2" x14ac:dyDescent="0.25">
      <c r="A358" s="13">
        <v>353</v>
      </c>
      <c r="B358" s="13" t="str">
        <f>"201410003494"</f>
        <v>201410003494</v>
      </c>
    </row>
    <row r="359" spans="1:2" x14ac:dyDescent="0.25">
      <c r="A359" s="13">
        <v>354</v>
      </c>
      <c r="B359" s="13" t="str">
        <f>"201410003986"</f>
        <v>201410003986</v>
      </c>
    </row>
    <row r="360" spans="1:2" x14ac:dyDescent="0.25">
      <c r="A360" s="13">
        <v>355</v>
      </c>
      <c r="B360" s="13" t="str">
        <f>"201410004304"</f>
        <v>201410004304</v>
      </c>
    </row>
    <row r="361" spans="1:2" x14ac:dyDescent="0.25">
      <c r="A361" s="13">
        <v>356</v>
      </c>
      <c r="B361" s="13" t="str">
        <f>"201410005374"</f>
        <v>201410005374</v>
      </c>
    </row>
    <row r="362" spans="1:2" x14ac:dyDescent="0.25">
      <c r="A362" s="13">
        <v>357</v>
      </c>
      <c r="B362" s="13" t="str">
        <f>"201410007380"</f>
        <v>201410007380</v>
      </c>
    </row>
    <row r="363" spans="1:2" x14ac:dyDescent="0.25">
      <c r="A363" s="13">
        <v>358</v>
      </c>
      <c r="B363" s="13" t="str">
        <f>"201410008889"</f>
        <v>201410008889</v>
      </c>
    </row>
    <row r="364" spans="1:2" x14ac:dyDescent="0.25">
      <c r="A364" s="13">
        <v>359</v>
      </c>
      <c r="B364" s="13" t="str">
        <f>"201410009966"</f>
        <v>201410009966</v>
      </c>
    </row>
    <row r="365" spans="1:2" x14ac:dyDescent="0.25">
      <c r="A365" s="13">
        <v>360</v>
      </c>
      <c r="B365" s="13" t="str">
        <f>"201410010458"</f>
        <v>201410010458</v>
      </c>
    </row>
    <row r="366" spans="1:2" x14ac:dyDescent="0.25">
      <c r="A366" s="13">
        <v>361</v>
      </c>
      <c r="B366" s="13" t="str">
        <f>"201410010697"</f>
        <v>201410010697</v>
      </c>
    </row>
    <row r="367" spans="1:2" x14ac:dyDescent="0.25">
      <c r="A367" s="13">
        <v>362</v>
      </c>
      <c r="B367" s="13" t="str">
        <f>"201410011735"</f>
        <v>201410011735</v>
      </c>
    </row>
    <row r="368" spans="1:2" x14ac:dyDescent="0.25">
      <c r="A368" s="13">
        <v>363</v>
      </c>
      <c r="B368" s="13" t="str">
        <f>"201411000687"</f>
        <v>201411000687</v>
      </c>
    </row>
    <row r="369" spans="1:2" x14ac:dyDescent="0.25">
      <c r="A369" s="13">
        <v>364</v>
      </c>
      <c r="B369" s="13" t="str">
        <f>"201411001267"</f>
        <v>201411001267</v>
      </c>
    </row>
    <row r="370" spans="1:2" x14ac:dyDescent="0.25">
      <c r="A370" s="13">
        <v>365</v>
      </c>
      <c r="B370" s="13" t="str">
        <f>"201411002005"</f>
        <v>201411002005</v>
      </c>
    </row>
    <row r="371" spans="1:2" x14ac:dyDescent="0.25">
      <c r="A371" s="13">
        <v>366</v>
      </c>
      <c r="B371" s="13" t="str">
        <f>"201411002607"</f>
        <v>201411002607</v>
      </c>
    </row>
    <row r="372" spans="1:2" x14ac:dyDescent="0.25">
      <c r="A372" s="13">
        <v>367</v>
      </c>
      <c r="B372" s="13" t="str">
        <f>"201411003154"</f>
        <v>201411003154</v>
      </c>
    </row>
    <row r="373" spans="1:2" x14ac:dyDescent="0.25">
      <c r="A373" s="13">
        <v>368</v>
      </c>
      <c r="B373" s="13" t="str">
        <f>"201412000685"</f>
        <v>201412000685</v>
      </c>
    </row>
    <row r="374" spans="1:2" x14ac:dyDescent="0.25">
      <c r="A374" s="13">
        <v>369</v>
      </c>
      <c r="B374" s="13" t="str">
        <f>"201412000791"</f>
        <v>201412000791</v>
      </c>
    </row>
    <row r="375" spans="1:2" x14ac:dyDescent="0.25">
      <c r="A375" s="13">
        <v>370</v>
      </c>
      <c r="B375" s="13" t="str">
        <f>"201412001700"</f>
        <v>201412001700</v>
      </c>
    </row>
    <row r="376" spans="1:2" x14ac:dyDescent="0.25">
      <c r="A376" s="13">
        <v>371</v>
      </c>
      <c r="B376" s="13" t="str">
        <f>"201412003419"</f>
        <v>201412003419</v>
      </c>
    </row>
    <row r="377" spans="1:2" x14ac:dyDescent="0.25">
      <c r="A377" s="13">
        <v>372</v>
      </c>
      <c r="B377" s="13" t="str">
        <f>"201412004982"</f>
        <v>201412004982</v>
      </c>
    </row>
    <row r="378" spans="1:2" x14ac:dyDescent="0.25">
      <c r="A378" s="13">
        <v>373</v>
      </c>
      <c r="B378" s="13" t="str">
        <f>"201412005914"</f>
        <v>201412005914</v>
      </c>
    </row>
    <row r="379" spans="1:2" x14ac:dyDescent="0.25">
      <c r="A379" s="13">
        <v>374</v>
      </c>
      <c r="B379" s="13" t="str">
        <f>"201503000252"</f>
        <v>201503000252</v>
      </c>
    </row>
    <row r="380" spans="1:2" x14ac:dyDescent="0.25">
      <c r="A380" s="13">
        <v>375</v>
      </c>
      <c r="B380" s="13" t="str">
        <f>"201504000053"</f>
        <v>201504000053</v>
      </c>
    </row>
    <row r="381" spans="1:2" x14ac:dyDescent="0.25">
      <c r="A381" s="13">
        <v>376</v>
      </c>
      <c r="B381" s="13" t="str">
        <f>"201504001053"</f>
        <v>201504001053</v>
      </c>
    </row>
    <row r="382" spans="1:2" x14ac:dyDescent="0.25">
      <c r="A382" s="13">
        <v>377</v>
      </c>
      <c r="B382" s="13" t="str">
        <f>"201504003411"</f>
        <v>201504003411</v>
      </c>
    </row>
    <row r="383" spans="1:2" x14ac:dyDescent="0.25">
      <c r="A383" s="13">
        <v>378</v>
      </c>
      <c r="B383" s="13" t="str">
        <f>"201504003544"</f>
        <v>201504003544</v>
      </c>
    </row>
    <row r="384" spans="1:2" x14ac:dyDescent="0.25">
      <c r="A384" s="13">
        <v>379</v>
      </c>
      <c r="B384" s="13" t="str">
        <f>"201504004097"</f>
        <v>201504004097</v>
      </c>
    </row>
    <row r="385" spans="1:2" x14ac:dyDescent="0.25">
      <c r="A385" s="13">
        <v>380</v>
      </c>
      <c r="B385" s="13" t="str">
        <f>"201504004136"</f>
        <v>201504004136</v>
      </c>
    </row>
    <row r="386" spans="1:2" x14ac:dyDescent="0.25">
      <c r="A386" s="13">
        <v>381</v>
      </c>
      <c r="B386" s="13" t="str">
        <f>"201506000057"</f>
        <v>201506000057</v>
      </c>
    </row>
    <row r="387" spans="1:2" x14ac:dyDescent="0.25">
      <c r="A387" s="13">
        <v>382</v>
      </c>
      <c r="B387" s="13" t="str">
        <f>"201506001508"</f>
        <v>201506001508</v>
      </c>
    </row>
    <row r="388" spans="1:2" x14ac:dyDescent="0.25">
      <c r="A388" s="13">
        <v>383</v>
      </c>
      <c r="B388" s="13" t="str">
        <f>"201506001913"</f>
        <v>201506001913</v>
      </c>
    </row>
    <row r="389" spans="1:2" x14ac:dyDescent="0.25">
      <c r="A389" s="13">
        <v>384</v>
      </c>
      <c r="B389" s="13" t="str">
        <f>"201506003443"</f>
        <v>201506003443</v>
      </c>
    </row>
    <row r="390" spans="1:2" x14ac:dyDescent="0.25">
      <c r="A390" s="13">
        <v>385</v>
      </c>
      <c r="B390" s="13" t="str">
        <f>"201507003482"</f>
        <v>201507003482</v>
      </c>
    </row>
    <row r="391" spans="1:2" x14ac:dyDescent="0.25">
      <c r="A391" s="13">
        <v>386</v>
      </c>
      <c r="B391" s="13" t="str">
        <f>"201510000225"</f>
        <v>201510000225</v>
      </c>
    </row>
    <row r="392" spans="1:2" x14ac:dyDescent="0.25">
      <c r="A392" s="13">
        <v>387</v>
      </c>
      <c r="B392" s="13" t="str">
        <f>"201510000272"</f>
        <v>201510000272</v>
      </c>
    </row>
    <row r="393" spans="1:2" x14ac:dyDescent="0.25">
      <c r="A393" s="13">
        <v>388</v>
      </c>
      <c r="B393" s="13" t="str">
        <f>"201510000326"</f>
        <v>201510000326</v>
      </c>
    </row>
    <row r="394" spans="1:2" x14ac:dyDescent="0.25">
      <c r="A394" s="13">
        <v>389</v>
      </c>
      <c r="B394" s="13" t="str">
        <f>"201510000623"</f>
        <v>201510000623</v>
      </c>
    </row>
    <row r="395" spans="1:2" x14ac:dyDescent="0.25">
      <c r="A395" s="13">
        <v>390</v>
      </c>
      <c r="B395" s="13" t="str">
        <f>"201510000745"</f>
        <v>201510000745</v>
      </c>
    </row>
    <row r="396" spans="1:2" x14ac:dyDescent="0.25">
      <c r="A396" s="13">
        <v>391</v>
      </c>
      <c r="B396" s="13" t="str">
        <f>"201510001400"</f>
        <v>201510001400</v>
      </c>
    </row>
    <row r="397" spans="1:2" x14ac:dyDescent="0.25">
      <c r="A397" s="13">
        <v>392</v>
      </c>
      <c r="B397" s="13" t="str">
        <f>"201510001773"</f>
        <v>201510001773</v>
      </c>
    </row>
    <row r="398" spans="1:2" x14ac:dyDescent="0.25">
      <c r="A398" s="13">
        <v>393</v>
      </c>
      <c r="B398" s="13" t="str">
        <f>"201510002141"</f>
        <v>201510002141</v>
      </c>
    </row>
    <row r="399" spans="1:2" x14ac:dyDescent="0.25">
      <c r="A399" s="13">
        <v>394</v>
      </c>
      <c r="B399" s="13" t="str">
        <f>"201510002255"</f>
        <v>201510002255</v>
      </c>
    </row>
    <row r="400" spans="1:2" x14ac:dyDescent="0.25">
      <c r="A400" s="13">
        <v>395</v>
      </c>
      <c r="B400" s="13" t="str">
        <f>"201510002361"</f>
        <v>201510002361</v>
      </c>
    </row>
    <row r="401" spans="1:2" x14ac:dyDescent="0.25">
      <c r="A401" s="13">
        <v>396</v>
      </c>
      <c r="B401" s="13" t="str">
        <f>"201510002945"</f>
        <v>201510002945</v>
      </c>
    </row>
    <row r="402" spans="1:2" x14ac:dyDescent="0.25">
      <c r="A402" s="13">
        <v>397</v>
      </c>
      <c r="B402" s="13" t="str">
        <f>"201511004704"</f>
        <v>201511004704</v>
      </c>
    </row>
    <row r="403" spans="1:2" x14ac:dyDescent="0.25">
      <c r="A403" s="13">
        <v>398</v>
      </c>
      <c r="B403" s="13" t="str">
        <f>"201511005071"</f>
        <v>201511005071</v>
      </c>
    </row>
    <row r="404" spans="1:2" x14ac:dyDescent="0.25">
      <c r="A404" s="13">
        <v>399</v>
      </c>
      <c r="B404" s="13" t="str">
        <f>"201511005529"</f>
        <v>201511005529</v>
      </c>
    </row>
    <row r="405" spans="1:2" x14ac:dyDescent="0.25">
      <c r="A405" s="13">
        <v>400</v>
      </c>
      <c r="B405" s="13" t="str">
        <f>"201511005693"</f>
        <v>201511005693</v>
      </c>
    </row>
    <row r="406" spans="1:2" x14ac:dyDescent="0.25">
      <c r="A406" s="13">
        <v>401</v>
      </c>
      <c r="B406" s="13" t="str">
        <f>"201511006331"</f>
        <v>201511006331</v>
      </c>
    </row>
    <row r="407" spans="1:2" x14ac:dyDescent="0.25">
      <c r="A407" s="13">
        <v>402</v>
      </c>
      <c r="B407" s="13" t="str">
        <f>"201511006685"</f>
        <v>201511006685</v>
      </c>
    </row>
    <row r="408" spans="1:2" x14ac:dyDescent="0.25">
      <c r="A408" s="13">
        <v>403</v>
      </c>
      <c r="B408" s="13" t="str">
        <f>"201511007022"</f>
        <v>201511007022</v>
      </c>
    </row>
    <row r="409" spans="1:2" x14ac:dyDescent="0.25">
      <c r="A409" s="13">
        <v>404</v>
      </c>
      <c r="B409" s="13" t="str">
        <f>"201511008287"</f>
        <v>201511008287</v>
      </c>
    </row>
    <row r="410" spans="1:2" x14ac:dyDescent="0.25">
      <c r="A410" s="13">
        <v>405</v>
      </c>
      <c r="B410" s="13" t="str">
        <f>"201511008904"</f>
        <v>201511008904</v>
      </c>
    </row>
    <row r="411" spans="1:2" x14ac:dyDescent="0.25">
      <c r="A411" s="13">
        <v>406</v>
      </c>
      <c r="B411" s="13" t="str">
        <f>"201511009288"</f>
        <v>201511009288</v>
      </c>
    </row>
    <row r="412" spans="1:2" x14ac:dyDescent="0.25">
      <c r="A412" s="13">
        <v>407</v>
      </c>
      <c r="B412" s="13" t="str">
        <f>"201511010261"</f>
        <v>201511010261</v>
      </c>
    </row>
    <row r="413" spans="1:2" x14ac:dyDescent="0.25">
      <c r="A413" s="13">
        <v>408</v>
      </c>
      <c r="B413" s="13" t="str">
        <f>"201511010953"</f>
        <v>201511010953</v>
      </c>
    </row>
    <row r="414" spans="1:2" x14ac:dyDescent="0.25">
      <c r="A414" s="13">
        <v>409</v>
      </c>
      <c r="B414" s="13" t="str">
        <f>"201511012473"</f>
        <v>201511012473</v>
      </c>
    </row>
    <row r="415" spans="1:2" x14ac:dyDescent="0.25">
      <c r="A415" s="13">
        <v>410</v>
      </c>
      <c r="B415" s="13" t="str">
        <f>"201511013919"</f>
        <v>201511013919</v>
      </c>
    </row>
    <row r="416" spans="1:2" x14ac:dyDescent="0.25">
      <c r="A416" s="13">
        <v>411</v>
      </c>
      <c r="B416" s="13" t="str">
        <f>"201511018075"</f>
        <v>201511018075</v>
      </c>
    </row>
    <row r="417" spans="1:2" x14ac:dyDescent="0.25">
      <c r="A417" s="13">
        <v>412</v>
      </c>
      <c r="B417" s="13" t="str">
        <f>"201511018787"</f>
        <v>201511018787</v>
      </c>
    </row>
    <row r="418" spans="1:2" x14ac:dyDescent="0.25">
      <c r="A418" s="13">
        <v>413</v>
      </c>
      <c r="B418" s="13" t="str">
        <f>"201511019044"</f>
        <v>201511019044</v>
      </c>
    </row>
    <row r="419" spans="1:2" x14ac:dyDescent="0.25">
      <c r="A419" s="13">
        <v>414</v>
      </c>
      <c r="B419" s="13" t="str">
        <f>"201511019960"</f>
        <v>201511019960</v>
      </c>
    </row>
    <row r="420" spans="1:2" x14ac:dyDescent="0.25">
      <c r="A420" s="13">
        <v>415</v>
      </c>
      <c r="B420" s="13" t="str">
        <f>"201511020006"</f>
        <v>201511020006</v>
      </c>
    </row>
    <row r="421" spans="1:2" x14ac:dyDescent="0.25">
      <c r="A421" s="13">
        <v>416</v>
      </c>
      <c r="B421" s="13" t="str">
        <f>"201511020069"</f>
        <v>201511020069</v>
      </c>
    </row>
    <row r="422" spans="1:2" x14ac:dyDescent="0.25">
      <c r="A422" s="13">
        <v>417</v>
      </c>
      <c r="B422" s="13" t="str">
        <f>"201511020287"</f>
        <v>201511020287</v>
      </c>
    </row>
    <row r="423" spans="1:2" x14ac:dyDescent="0.25">
      <c r="A423" s="13">
        <v>418</v>
      </c>
      <c r="B423" s="13" t="str">
        <f>"201511020560"</f>
        <v>201511020560</v>
      </c>
    </row>
    <row r="424" spans="1:2" x14ac:dyDescent="0.25">
      <c r="A424" s="13">
        <v>419</v>
      </c>
      <c r="B424" s="13" t="str">
        <f>"201511020569"</f>
        <v>201511020569</v>
      </c>
    </row>
    <row r="425" spans="1:2" x14ac:dyDescent="0.25">
      <c r="A425" s="13">
        <v>420</v>
      </c>
      <c r="B425" s="13" t="str">
        <f>"201511021589"</f>
        <v>201511021589</v>
      </c>
    </row>
    <row r="426" spans="1:2" x14ac:dyDescent="0.25">
      <c r="A426" s="13">
        <v>421</v>
      </c>
      <c r="B426" s="13" t="str">
        <f>"201511021804"</f>
        <v>201511021804</v>
      </c>
    </row>
    <row r="427" spans="1:2" x14ac:dyDescent="0.25">
      <c r="A427" s="13">
        <v>422</v>
      </c>
      <c r="B427" s="13" t="str">
        <f>"201511022883"</f>
        <v>201511022883</v>
      </c>
    </row>
    <row r="428" spans="1:2" x14ac:dyDescent="0.25">
      <c r="A428" s="13">
        <v>423</v>
      </c>
      <c r="B428" s="13" t="str">
        <f>"201511023022"</f>
        <v>201511023022</v>
      </c>
    </row>
    <row r="429" spans="1:2" x14ac:dyDescent="0.25">
      <c r="A429" s="13">
        <v>424</v>
      </c>
      <c r="B429" s="13" t="str">
        <f>"201511023693"</f>
        <v>201511023693</v>
      </c>
    </row>
    <row r="430" spans="1:2" x14ac:dyDescent="0.25">
      <c r="A430" s="13">
        <v>425</v>
      </c>
      <c r="B430" s="13" t="str">
        <f>"201511024296"</f>
        <v>201511024296</v>
      </c>
    </row>
    <row r="431" spans="1:2" x14ac:dyDescent="0.25">
      <c r="A431" s="13">
        <v>426</v>
      </c>
      <c r="B431" s="13" t="str">
        <f>"201511026742"</f>
        <v>201511026742</v>
      </c>
    </row>
    <row r="432" spans="1:2" x14ac:dyDescent="0.25">
      <c r="A432" s="13">
        <v>427</v>
      </c>
      <c r="B432" s="13" t="str">
        <f>"201511031237"</f>
        <v>201511031237</v>
      </c>
    </row>
    <row r="433" spans="1:2" x14ac:dyDescent="0.25">
      <c r="A433" s="13">
        <v>428</v>
      </c>
      <c r="B433" s="13" t="str">
        <f>"201511031263"</f>
        <v>201511031263</v>
      </c>
    </row>
    <row r="434" spans="1:2" x14ac:dyDescent="0.25">
      <c r="A434" s="13">
        <v>429</v>
      </c>
      <c r="B434" s="13" t="str">
        <f>"201511033934"</f>
        <v>201511033934</v>
      </c>
    </row>
    <row r="435" spans="1:2" x14ac:dyDescent="0.25">
      <c r="A435" s="13">
        <v>430</v>
      </c>
      <c r="B435" s="13" t="str">
        <f>"201511036093"</f>
        <v>201511036093</v>
      </c>
    </row>
    <row r="436" spans="1:2" x14ac:dyDescent="0.25">
      <c r="A436" s="13">
        <v>431</v>
      </c>
      <c r="B436" s="13" t="str">
        <f>"201601000747"</f>
        <v>201601000747</v>
      </c>
    </row>
    <row r="437" spans="1:2" x14ac:dyDescent="0.25">
      <c r="A437" s="13">
        <v>432</v>
      </c>
      <c r="B437" s="13" t="str">
        <f>"201602000002"</f>
        <v>201602000002</v>
      </c>
    </row>
    <row r="438" spans="1:2" x14ac:dyDescent="0.25">
      <c r="A438" s="13">
        <v>433</v>
      </c>
      <c r="B438" s="13" t="str">
        <f>"201603000097"</f>
        <v>201603000097</v>
      </c>
    </row>
    <row r="439" spans="1:2" x14ac:dyDescent="0.25">
      <c r="A439" s="13">
        <v>434</v>
      </c>
      <c r="B439" s="13" t="str">
        <f>"201604000192"</f>
        <v>201604000192</v>
      </c>
    </row>
    <row r="440" spans="1:2" x14ac:dyDescent="0.25">
      <c r="A440" s="13">
        <v>435</v>
      </c>
      <c r="B440" s="13" t="str">
        <f>"201604002633"</f>
        <v>201604002633</v>
      </c>
    </row>
  </sheetData>
  <sortState ref="A6:B440">
    <sortCondition ref="B6:B440"/>
  </sortState>
  <mergeCells count="2">
    <mergeCell ref="A3:B3"/>
    <mergeCell ref="A1:B1"/>
  </mergeCells>
  <pageMargins left="0.49" right="0.4" top="0.53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"/>
  <sheetViews>
    <sheetView workbookViewId="0">
      <selection sqref="A1:B1"/>
    </sheetView>
  </sheetViews>
  <sheetFormatPr defaultRowHeight="15" x14ac:dyDescent="0.25"/>
  <cols>
    <col min="1" max="1" width="6.140625" style="2" customWidth="1"/>
    <col min="2" max="2" width="30.42578125" style="2" customWidth="1"/>
    <col min="3" max="3" width="14.28515625" customWidth="1"/>
  </cols>
  <sheetData>
    <row r="1" spans="1:3" ht="32.25" customHeight="1" x14ac:dyDescent="0.25">
      <c r="A1" s="17" t="s">
        <v>0</v>
      </c>
      <c r="B1" s="19"/>
      <c r="C1" s="1"/>
    </row>
    <row r="2" spans="1:3" x14ac:dyDescent="0.25">
      <c r="A2" s="4"/>
      <c r="B2" s="11"/>
      <c r="C2" s="1"/>
    </row>
    <row r="3" spans="1:3" ht="41.25" customHeight="1" x14ac:dyDescent="0.25">
      <c r="A3" s="15" t="s">
        <v>4</v>
      </c>
      <c r="B3" s="16"/>
      <c r="C3" s="1"/>
    </row>
    <row r="4" spans="1:3" x14ac:dyDescent="0.25">
      <c r="A4" s="6"/>
      <c r="B4" s="11"/>
      <c r="C4" s="1"/>
    </row>
    <row r="5" spans="1:3" s="1" customFormat="1" x14ac:dyDescent="0.25">
      <c r="A5" s="3" t="s">
        <v>1</v>
      </c>
      <c r="B5" s="3" t="s">
        <v>2</v>
      </c>
    </row>
    <row r="6" spans="1:3" s="1" customFormat="1" x14ac:dyDescent="0.25">
      <c r="A6" s="13">
        <v>1</v>
      </c>
      <c r="B6" s="13" t="str">
        <f>"00006181"</f>
        <v>00006181</v>
      </c>
    </row>
    <row r="7" spans="1:3" s="1" customFormat="1" x14ac:dyDescent="0.25">
      <c r="A7" s="13">
        <v>2</v>
      </c>
      <c r="B7" s="13" t="str">
        <f>"00008731"</f>
        <v>00008731</v>
      </c>
    </row>
    <row r="8" spans="1:3" s="1" customFormat="1" x14ac:dyDescent="0.25">
      <c r="A8" s="13">
        <v>3</v>
      </c>
      <c r="B8" s="13" t="str">
        <f>"00009377"</f>
        <v>00009377</v>
      </c>
    </row>
    <row r="9" spans="1:3" s="1" customFormat="1" x14ac:dyDescent="0.25">
      <c r="A9" s="13">
        <v>4</v>
      </c>
      <c r="B9" s="13" t="str">
        <f>"00011816"</f>
        <v>00011816</v>
      </c>
    </row>
    <row r="10" spans="1:3" s="1" customFormat="1" x14ac:dyDescent="0.25">
      <c r="A10" s="13">
        <v>5</v>
      </c>
      <c r="B10" s="13" t="str">
        <f>"00014189"</f>
        <v>00014189</v>
      </c>
    </row>
    <row r="11" spans="1:3" s="1" customFormat="1" x14ac:dyDescent="0.25">
      <c r="A11" s="13">
        <v>6</v>
      </c>
      <c r="B11" s="13" t="str">
        <f>"00017436"</f>
        <v>00017436</v>
      </c>
    </row>
    <row r="12" spans="1:3" s="1" customFormat="1" x14ac:dyDescent="0.25">
      <c r="A12" s="13">
        <v>7</v>
      </c>
      <c r="B12" s="13" t="str">
        <f>"00030361"</f>
        <v>00030361</v>
      </c>
    </row>
    <row r="13" spans="1:3" s="1" customFormat="1" x14ac:dyDescent="0.25">
      <c r="A13" s="13">
        <v>8</v>
      </c>
      <c r="B13" s="13" t="str">
        <f>"00036343"</f>
        <v>00036343</v>
      </c>
    </row>
    <row r="14" spans="1:3" s="1" customFormat="1" x14ac:dyDescent="0.25">
      <c r="A14" s="13">
        <v>9</v>
      </c>
      <c r="B14" s="13" t="str">
        <f>"00070043"</f>
        <v>00070043</v>
      </c>
    </row>
    <row r="15" spans="1:3" s="1" customFormat="1" x14ac:dyDescent="0.25">
      <c r="A15" s="13">
        <v>10</v>
      </c>
      <c r="B15" s="13" t="str">
        <f>"00099263"</f>
        <v>00099263</v>
      </c>
    </row>
    <row r="16" spans="1:3" s="1" customFormat="1" x14ac:dyDescent="0.25">
      <c r="A16" s="13">
        <v>11</v>
      </c>
      <c r="B16" s="13" t="str">
        <f>"00105520"</f>
        <v>00105520</v>
      </c>
    </row>
    <row r="17" spans="1:2" s="1" customFormat="1" x14ac:dyDescent="0.25">
      <c r="A17" s="13">
        <v>12</v>
      </c>
      <c r="B17" s="13" t="str">
        <f>"00109275"</f>
        <v>00109275</v>
      </c>
    </row>
    <row r="18" spans="1:2" s="1" customFormat="1" x14ac:dyDescent="0.25">
      <c r="A18" s="13">
        <v>13</v>
      </c>
      <c r="B18" s="13" t="str">
        <f>"00111285"</f>
        <v>00111285</v>
      </c>
    </row>
    <row r="19" spans="1:2" s="1" customFormat="1" x14ac:dyDescent="0.25">
      <c r="A19" s="13">
        <v>14</v>
      </c>
      <c r="B19" s="13" t="str">
        <f>"00112323"</f>
        <v>00112323</v>
      </c>
    </row>
    <row r="20" spans="1:2" s="1" customFormat="1" x14ac:dyDescent="0.25">
      <c r="A20" s="13">
        <v>15</v>
      </c>
      <c r="B20" s="13" t="str">
        <f>"00129824"</f>
        <v>00129824</v>
      </c>
    </row>
    <row r="21" spans="1:2" s="1" customFormat="1" x14ac:dyDescent="0.25">
      <c r="A21" s="13">
        <v>16</v>
      </c>
      <c r="B21" s="13" t="str">
        <f>"00147022"</f>
        <v>00147022</v>
      </c>
    </row>
    <row r="22" spans="1:2" s="1" customFormat="1" x14ac:dyDescent="0.25">
      <c r="A22" s="13">
        <v>17</v>
      </c>
      <c r="B22" s="13" t="str">
        <f>"00149259"</f>
        <v>00149259</v>
      </c>
    </row>
    <row r="23" spans="1:2" s="1" customFormat="1" x14ac:dyDescent="0.25">
      <c r="A23" s="13">
        <v>18</v>
      </c>
      <c r="B23" s="13" t="str">
        <f>"00150009"</f>
        <v>00150009</v>
      </c>
    </row>
    <row r="24" spans="1:2" s="1" customFormat="1" x14ac:dyDescent="0.25">
      <c r="A24" s="13">
        <v>19</v>
      </c>
      <c r="B24" s="13" t="str">
        <f>"00153479"</f>
        <v>00153479</v>
      </c>
    </row>
    <row r="25" spans="1:2" s="1" customFormat="1" x14ac:dyDescent="0.25">
      <c r="A25" s="13">
        <v>20</v>
      </c>
      <c r="B25" s="13" t="str">
        <f>"00153752"</f>
        <v>00153752</v>
      </c>
    </row>
    <row r="26" spans="1:2" s="1" customFormat="1" x14ac:dyDescent="0.25">
      <c r="A26" s="13">
        <v>21</v>
      </c>
      <c r="B26" s="13" t="str">
        <f>"00154154"</f>
        <v>00154154</v>
      </c>
    </row>
    <row r="27" spans="1:2" s="1" customFormat="1" x14ac:dyDescent="0.25">
      <c r="A27" s="13">
        <v>22</v>
      </c>
      <c r="B27" s="13" t="str">
        <f>"00162159"</f>
        <v>00162159</v>
      </c>
    </row>
    <row r="28" spans="1:2" s="1" customFormat="1" x14ac:dyDescent="0.25">
      <c r="A28" s="13">
        <v>23</v>
      </c>
      <c r="B28" s="13" t="str">
        <f>"00162234"</f>
        <v>00162234</v>
      </c>
    </row>
    <row r="29" spans="1:2" s="1" customFormat="1" x14ac:dyDescent="0.25">
      <c r="A29" s="13">
        <v>24</v>
      </c>
      <c r="B29" s="13" t="str">
        <f>"00163487"</f>
        <v>00163487</v>
      </c>
    </row>
    <row r="30" spans="1:2" s="1" customFormat="1" x14ac:dyDescent="0.25">
      <c r="A30" s="13">
        <v>25</v>
      </c>
      <c r="B30" s="13" t="str">
        <f>"00163800"</f>
        <v>00163800</v>
      </c>
    </row>
    <row r="31" spans="1:2" s="1" customFormat="1" x14ac:dyDescent="0.25">
      <c r="A31" s="13">
        <v>26</v>
      </c>
      <c r="B31" s="13" t="str">
        <f>"00172777"</f>
        <v>00172777</v>
      </c>
    </row>
    <row r="32" spans="1:2" s="1" customFormat="1" x14ac:dyDescent="0.25">
      <c r="A32" s="13">
        <v>27</v>
      </c>
      <c r="B32" s="13" t="str">
        <f>"00179397"</f>
        <v>00179397</v>
      </c>
    </row>
    <row r="33" spans="1:2" s="1" customFormat="1" x14ac:dyDescent="0.25">
      <c r="A33" s="13">
        <v>28</v>
      </c>
      <c r="B33" s="13" t="str">
        <f>"00198080"</f>
        <v>00198080</v>
      </c>
    </row>
    <row r="34" spans="1:2" s="1" customFormat="1" x14ac:dyDescent="0.25">
      <c r="A34" s="13">
        <v>29</v>
      </c>
      <c r="B34" s="13" t="str">
        <f>"00214360"</f>
        <v>00214360</v>
      </c>
    </row>
    <row r="35" spans="1:2" s="1" customFormat="1" x14ac:dyDescent="0.25">
      <c r="A35" s="13">
        <v>30</v>
      </c>
      <c r="B35" s="13" t="str">
        <f>"00214391"</f>
        <v>00214391</v>
      </c>
    </row>
    <row r="36" spans="1:2" s="1" customFormat="1" x14ac:dyDescent="0.25">
      <c r="A36" s="13">
        <v>31</v>
      </c>
      <c r="B36" s="13" t="str">
        <f>"00217228"</f>
        <v>00217228</v>
      </c>
    </row>
    <row r="37" spans="1:2" s="1" customFormat="1" x14ac:dyDescent="0.25">
      <c r="A37" s="13">
        <v>32</v>
      </c>
      <c r="B37" s="13" t="str">
        <f>"00222787"</f>
        <v>00222787</v>
      </c>
    </row>
    <row r="38" spans="1:2" s="1" customFormat="1" x14ac:dyDescent="0.25">
      <c r="A38" s="13">
        <v>33</v>
      </c>
      <c r="B38" s="13" t="str">
        <f>"00227533"</f>
        <v>00227533</v>
      </c>
    </row>
    <row r="39" spans="1:2" s="1" customFormat="1" x14ac:dyDescent="0.25">
      <c r="A39" s="13">
        <v>34</v>
      </c>
      <c r="B39" s="13" t="str">
        <f>"00230842"</f>
        <v>00230842</v>
      </c>
    </row>
    <row r="40" spans="1:2" s="1" customFormat="1" x14ac:dyDescent="0.25">
      <c r="A40" s="13">
        <v>35</v>
      </c>
      <c r="B40" s="13" t="str">
        <f>"00244440"</f>
        <v>00244440</v>
      </c>
    </row>
    <row r="41" spans="1:2" s="1" customFormat="1" x14ac:dyDescent="0.25">
      <c r="A41" s="13">
        <v>36</v>
      </c>
      <c r="B41" s="13" t="str">
        <f>"00248321"</f>
        <v>00248321</v>
      </c>
    </row>
    <row r="42" spans="1:2" s="1" customFormat="1" x14ac:dyDescent="0.25">
      <c r="A42" s="13">
        <v>37</v>
      </c>
      <c r="B42" s="13" t="str">
        <f>"00362200"</f>
        <v>00362200</v>
      </c>
    </row>
    <row r="43" spans="1:2" s="1" customFormat="1" x14ac:dyDescent="0.25">
      <c r="A43" s="13">
        <v>38</v>
      </c>
      <c r="B43" s="13" t="str">
        <f>"00366199"</f>
        <v>00366199</v>
      </c>
    </row>
    <row r="44" spans="1:2" s="1" customFormat="1" x14ac:dyDescent="0.25">
      <c r="A44" s="13">
        <v>39</v>
      </c>
      <c r="B44" s="13" t="str">
        <f>"00428737"</f>
        <v>00428737</v>
      </c>
    </row>
    <row r="45" spans="1:2" s="1" customFormat="1" x14ac:dyDescent="0.25">
      <c r="A45" s="13">
        <v>40</v>
      </c>
      <c r="B45" s="13" t="str">
        <f>"00432873"</f>
        <v>00432873</v>
      </c>
    </row>
    <row r="46" spans="1:2" s="1" customFormat="1" x14ac:dyDescent="0.25">
      <c r="A46" s="13">
        <v>41</v>
      </c>
      <c r="B46" s="13" t="str">
        <f>"00435314"</f>
        <v>00435314</v>
      </c>
    </row>
    <row r="47" spans="1:2" s="1" customFormat="1" x14ac:dyDescent="0.25">
      <c r="A47" s="13">
        <v>42</v>
      </c>
      <c r="B47" s="13" t="str">
        <f>"00456201"</f>
        <v>00456201</v>
      </c>
    </row>
    <row r="48" spans="1:2" s="1" customFormat="1" x14ac:dyDescent="0.25">
      <c r="A48" s="13">
        <v>43</v>
      </c>
      <c r="B48" s="13" t="str">
        <f>"00461547"</f>
        <v>00461547</v>
      </c>
    </row>
    <row r="49" spans="1:2" s="1" customFormat="1" x14ac:dyDescent="0.25">
      <c r="A49" s="13">
        <v>44</v>
      </c>
      <c r="B49" s="13" t="str">
        <f>"00462946"</f>
        <v>00462946</v>
      </c>
    </row>
    <row r="50" spans="1:2" s="1" customFormat="1" x14ac:dyDescent="0.25">
      <c r="A50" s="13">
        <v>45</v>
      </c>
      <c r="B50" s="13" t="str">
        <f>"00467883"</f>
        <v>00467883</v>
      </c>
    </row>
    <row r="51" spans="1:2" s="1" customFormat="1" x14ac:dyDescent="0.25">
      <c r="A51" s="13">
        <v>46</v>
      </c>
      <c r="B51" s="13" t="str">
        <f>"00474265"</f>
        <v>00474265</v>
      </c>
    </row>
    <row r="52" spans="1:2" s="1" customFormat="1" x14ac:dyDescent="0.25">
      <c r="A52" s="13">
        <v>47</v>
      </c>
      <c r="B52" s="13" t="str">
        <f>"00478534"</f>
        <v>00478534</v>
      </c>
    </row>
    <row r="53" spans="1:2" s="1" customFormat="1" x14ac:dyDescent="0.25">
      <c r="A53" s="13">
        <v>48</v>
      </c>
      <c r="B53" s="13" t="str">
        <f>"00478749"</f>
        <v>00478749</v>
      </c>
    </row>
    <row r="54" spans="1:2" s="1" customFormat="1" x14ac:dyDescent="0.25">
      <c r="A54" s="13">
        <v>49</v>
      </c>
      <c r="B54" s="13" t="str">
        <f>"00486872"</f>
        <v>00486872</v>
      </c>
    </row>
    <row r="55" spans="1:2" s="1" customFormat="1" x14ac:dyDescent="0.25">
      <c r="A55" s="13">
        <v>50</v>
      </c>
      <c r="B55" s="13" t="str">
        <f>"00487545"</f>
        <v>00487545</v>
      </c>
    </row>
    <row r="56" spans="1:2" s="1" customFormat="1" x14ac:dyDescent="0.25">
      <c r="A56" s="13">
        <v>51</v>
      </c>
      <c r="B56" s="13" t="str">
        <f>"00488188"</f>
        <v>00488188</v>
      </c>
    </row>
    <row r="57" spans="1:2" s="1" customFormat="1" x14ac:dyDescent="0.25">
      <c r="A57" s="13">
        <v>52</v>
      </c>
      <c r="B57" s="13" t="str">
        <f>"00490560"</f>
        <v>00490560</v>
      </c>
    </row>
    <row r="58" spans="1:2" s="1" customFormat="1" x14ac:dyDescent="0.25">
      <c r="A58" s="13">
        <v>53</v>
      </c>
      <c r="B58" s="13" t="str">
        <f>"00500376"</f>
        <v>00500376</v>
      </c>
    </row>
    <row r="59" spans="1:2" s="1" customFormat="1" x14ac:dyDescent="0.25">
      <c r="A59" s="13">
        <v>54</v>
      </c>
      <c r="B59" s="13" t="str">
        <f>"00501338"</f>
        <v>00501338</v>
      </c>
    </row>
    <row r="60" spans="1:2" s="1" customFormat="1" x14ac:dyDescent="0.25">
      <c r="A60" s="13">
        <v>55</v>
      </c>
      <c r="B60" s="13" t="str">
        <f>"00501496"</f>
        <v>00501496</v>
      </c>
    </row>
    <row r="61" spans="1:2" s="1" customFormat="1" x14ac:dyDescent="0.25">
      <c r="A61" s="13">
        <v>56</v>
      </c>
      <c r="B61" s="13" t="str">
        <f>"00509783"</f>
        <v>00509783</v>
      </c>
    </row>
    <row r="62" spans="1:2" s="1" customFormat="1" x14ac:dyDescent="0.25">
      <c r="A62" s="13">
        <v>57</v>
      </c>
      <c r="B62" s="13" t="str">
        <f>"00544128"</f>
        <v>00544128</v>
      </c>
    </row>
    <row r="63" spans="1:2" s="1" customFormat="1" x14ac:dyDescent="0.25">
      <c r="A63" s="13">
        <v>58</v>
      </c>
      <c r="B63" s="13" t="str">
        <f>"00545716"</f>
        <v>00545716</v>
      </c>
    </row>
    <row r="64" spans="1:2" s="1" customFormat="1" x14ac:dyDescent="0.25">
      <c r="A64" s="13">
        <v>59</v>
      </c>
      <c r="B64" s="13" t="str">
        <f>"00552267"</f>
        <v>00552267</v>
      </c>
    </row>
    <row r="65" spans="1:2" s="1" customFormat="1" x14ac:dyDescent="0.25">
      <c r="A65" s="13">
        <v>60</v>
      </c>
      <c r="B65" s="13" t="str">
        <f>"00559005"</f>
        <v>00559005</v>
      </c>
    </row>
    <row r="66" spans="1:2" s="1" customFormat="1" x14ac:dyDescent="0.25">
      <c r="A66" s="13">
        <v>61</v>
      </c>
      <c r="B66" s="13" t="str">
        <f>"00560921"</f>
        <v>00560921</v>
      </c>
    </row>
    <row r="67" spans="1:2" s="1" customFormat="1" x14ac:dyDescent="0.25">
      <c r="A67" s="13">
        <v>62</v>
      </c>
      <c r="B67" s="13" t="str">
        <f>"00654602"</f>
        <v>00654602</v>
      </c>
    </row>
    <row r="68" spans="1:2" s="1" customFormat="1" x14ac:dyDescent="0.25">
      <c r="A68" s="13">
        <v>63</v>
      </c>
      <c r="B68" s="13" t="str">
        <f>"00672432"</f>
        <v>00672432</v>
      </c>
    </row>
    <row r="69" spans="1:2" s="1" customFormat="1" x14ac:dyDescent="0.25">
      <c r="A69" s="13">
        <v>64</v>
      </c>
      <c r="B69" s="13" t="str">
        <f>"00715198"</f>
        <v>00715198</v>
      </c>
    </row>
    <row r="70" spans="1:2" s="1" customFormat="1" x14ac:dyDescent="0.25">
      <c r="A70" s="13">
        <v>65</v>
      </c>
      <c r="B70" s="13" t="str">
        <f>"00716824"</f>
        <v>00716824</v>
      </c>
    </row>
    <row r="71" spans="1:2" s="1" customFormat="1" x14ac:dyDescent="0.25">
      <c r="A71" s="13">
        <v>66</v>
      </c>
      <c r="B71" s="13" t="str">
        <f>"00717749"</f>
        <v>00717749</v>
      </c>
    </row>
    <row r="72" spans="1:2" s="1" customFormat="1" x14ac:dyDescent="0.25">
      <c r="A72" s="13">
        <v>67</v>
      </c>
      <c r="B72" s="13" t="str">
        <f>"00717926"</f>
        <v>00717926</v>
      </c>
    </row>
    <row r="73" spans="1:2" s="1" customFormat="1" x14ac:dyDescent="0.25">
      <c r="A73" s="13">
        <v>68</v>
      </c>
      <c r="B73" s="13" t="str">
        <f>"00719073"</f>
        <v>00719073</v>
      </c>
    </row>
    <row r="74" spans="1:2" s="1" customFormat="1" x14ac:dyDescent="0.25">
      <c r="A74" s="13">
        <v>69</v>
      </c>
      <c r="B74" s="13" t="str">
        <f>"00721014"</f>
        <v>00721014</v>
      </c>
    </row>
    <row r="75" spans="1:2" s="1" customFormat="1" x14ac:dyDescent="0.25">
      <c r="A75" s="13">
        <v>70</v>
      </c>
      <c r="B75" s="13" t="str">
        <f>"00721190"</f>
        <v>00721190</v>
      </c>
    </row>
    <row r="76" spans="1:2" s="1" customFormat="1" x14ac:dyDescent="0.25">
      <c r="A76" s="13">
        <v>71</v>
      </c>
      <c r="B76" s="13" t="str">
        <f>"00722476"</f>
        <v>00722476</v>
      </c>
    </row>
    <row r="77" spans="1:2" s="1" customFormat="1" x14ac:dyDescent="0.25">
      <c r="A77" s="13">
        <v>72</v>
      </c>
      <c r="B77" s="13" t="str">
        <f>"00723740"</f>
        <v>00723740</v>
      </c>
    </row>
    <row r="78" spans="1:2" s="1" customFormat="1" x14ac:dyDescent="0.25">
      <c r="A78" s="13">
        <v>73</v>
      </c>
      <c r="B78" s="13" t="str">
        <f>"00724120"</f>
        <v>00724120</v>
      </c>
    </row>
    <row r="79" spans="1:2" s="1" customFormat="1" x14ac:dyDescent="0.25">
      <c r="A79" s="13">
        <v>74</v>
      </c>
      <c r="B79" s="13" t="str">
        <f>"00724778"</f>
        <v>00724778</v>
      </c>
    </row>
    <row r="80" spans="1:2" s="1" customFormat="1" x14ac:dyDescent="0.25">
      <c r="A80" s="13">
        <v>75</v>
      </c>
      <c r="B80" s="13" t="str">
        <f>"00728952"</f>
        <v>00728952</v>
      </c>
    </row>
    <row r="81" spans="1:2" s="1" customFormat="1" x14ac:dyDescent="0.25">
      <c r="A81" s="13">
        <v>76</v>
      </c>
      <c r="B81" s="13" t="str">
        <f>"200712000199"</f>
        <v>200712000199</v>
      </c>
    </row>
    <row r="82" spans="1:2" s="1" customFormat="1" x14ac:dyDescent="0.25">
      <c r="A82" s="13">
        <v>77</v>
      </c>
      <c r="B82" s="13" t="str">
        <f>"200712002037"</f>
        <v>200712002037</v>
      </c>
    </row>
    <row r="83" spans="1:2" s="1" customFormat="1" x14ac:dyDescent="0.25">
      <c r="A83" s="13">
        <v>78</v>
      </c>
      <c r="B83" s="13" t="str">
        <f>"200712002661"</f>
        <v>200712002661</v>
      </c>
    </row>
    <row r="84" spans="1:2" s="1" customFormat="1" x14ac:dyDescent="0.25">
      <c r="A84" s="13">
        <v>79</v>
      </c>
      <c r="B84" s="13" t="str">
        <f>"200712002748"</f>
        <v>200712002748</v>
      </c>
    </row>
    <row r="85" spans="1:2" s="1" customFormat="1" x14ac:dyDescent="0.25">
      <c r="A85" s="13">
        <v>80</v>
      </c>
      <c r="B85" s="13" t="str">
        <f>"200712003799"</f>
        <v>200712003799</v>
      </c>
    </row>
    <row r="86" spans="1:2" s="1" customFormat="1" x14ac:dyDescent="0.25">
      <c r="A86" s="13">
        <v>81</v>
      </c>
      <c r="B86" s="13" t="str">
        <f>"200712004166"</f>
        <v>200712004166</v>
      </c>
    </row>
    <row r="87" spans="1:2" s="1" customFormat="1" x14ac:dyDescent="0.25">
      <c r="A87" s="13">
        <v>82</v>
      </c>
      <c r="B87" s="13" t="str">
        <f>"200712004366"</f>
        <v>200712004366</v>
      </c>
    </row>
    <row r="88" spans="1:2" s="1" customFormat="1" x14ac:dyDescent="0.25">
      <c r="A88" s="13">
        <v>83</v>
      </c>
      <c r="B88" s="13" t="str">
        <f>"200801000180"</f>
        <v>200801000180</v>
      </c>
    </row>
    <row r="89" spans="1:2" s="1" customFormat="1" x14ac:dyDescent="0.25">
      <c r="A89" s="13">
        <v>84</v>
      </c>
      <c r="B89" s="13" t="str">
        <f>"200801001559"</f>
        <v>200801001559</v>
      </c>
    </row>
    <row r="90" spans="1:2" s="1" customFormat="1" x14ac:dyDescent="0.25">
      <c r="A90" s="13">
        <v>85</v>
      </c>
      <c r="B90" s="13" t="str">
        <f>"200801001624"</f>
        <v>200801001624</v>
      </c>
    </row>
    <row r="91" spans="1:2" s="1" customFormat="1" x14ac:dyDescent="0.25">
      <c r="A91" s="13">
        <v>86</v>
      </c>
      <c r="B91" s="13" t="str">
        <f>"200801002294"</f>
        <v>200801002294</v>
      </c>
    </row>
    <row r="92" spans="1:2" s="1" customFormat="1" x14ac:dyDescent="0.25">
      <c r="A92" s="13">
        <v>87</v>
      </c>
      <c r="B92" s="13" t="str">
        <f>"200802000362"</f>
        <v>200802000362</v>
      </c>
    </row>
    <row r="93" spans="1:2" s="1" customFormat="1" x14ac:dyDescent="0.25">
      <c r="A93" s="13">
        <v>88</v>
      </c>
      <c r="B93" s="13" t="str">
        <f>"200802004783"</f>
        <v>200802004783</v>
      </c>
    </row>
    <row r="94" spans="1:2" s="1" customFormat="1" x14ac:dyDescent="0.25">
      <c r="A94" s="13">
        <v>89</v>
      </c>
      <c r="B94" s="13" t="str">
        <f>"200802005262"</f>
        <v>200802005262</v>
      </c>
    </row>
    <row r="95" spans="1:2" s="1" customFormat="1" x14ac:dyDescent="0.25">
      <c r="A95" s="13">
        <v>90</v>
      </c>
      <c r="B95" s="13" t="str">
        <f>"200802006216"</f>
        <v>200802006216</v>
      </c>
    </row>
    <row r="96" spans="1:2" s="1" customFormat="1" x14ac:dyDescent="0.25">
      <c r="A96" s="13">
        <v>91</v>
      </c>
      <c r="B96" s="13" t="str">
        <f>"200802008736"</f>
        <v>200802008736</v>
      </c>
    </row>
    <row r="97" spans="1:2" s="1" customFormat="1" x14ac:dyDescent="0.25">
      <c r="A97" s="13">
        <v>92</v>
      </c>
      <c r="B97" s="13" t="str">
        <f>"200802009156"</f>
        <v>200802009156</v>
      </c>
    </row>
    <row r="98" spans="1:2" s="1" customFormat="1" x14ac:dyDescent="0.25">
      <c r="A98" s="13">
        <v>93</v>
      </c>
      <c r="B98" s="13" t="str">
        <f>"200802009692"</f>
        <v>200802009692</v>
      </c>
    </row>
    <row r="99" spans="1:2" s="1" customFormat="1" x14ac:dyDescent="0.25">
      <c r="A99" s="13">
        <v>94</v>
      </c>
      <c r="B99" s="13" t="str">
        <f>"200804000123"</f>
        <v>200804000123</v>
      </c>
    </row>
    <row r="100" spans="1:2" s="1" customFormat="1" x14ac:dyDescent="0.25">
      <c r="A100" s="13">
        <v>95</v>
      </c>
      <c r="B100" s="13" t="str">
        <f>"200805000787"</f>
        <v>200805000787</v>
      </c>
    </row>
    <row r="101" spans="1:2" s="1" customFormat="1" x14ac:dyDescent="0.25">
      <c r="A101" s="13">
        <v>96</v>
      </c>
      <c r="B101" s="13" t="str">
        <f>"200805001129"</f>
        <v>200805001129</v>
      </c>
    </row>
    <row r="102" spans="1:2" s="1" customFormat="1" x14ac:dyDescent="0.25">
      <c r="A102" s="13">
        <v>97</v>
      </c>
      <c r="B102" s="13" t="str">
        <f>"200805001339"</f>
        <v>200805001339</v>
      </c>
    </row>
    <row r="103" spans="1:2" s="1" customFormat="1" x14ac:dyDescent="0.25">
      <c r="A103" s="13">
        <v>98</v>
      </c>
      <c r="B103" s="13" t="str">
        <f>"200806000737"</f>
        <v>200806000737</v>
      </c>
    </row>
    <row r="104" spans="1:2" s="1" customFormat="1" x14ac:dyDescent="0.25">
      <c r="A104" s="13">
        <v>99</v>
      </c>
      <c r="B104" s="13" t="str">
        <f>"200809000588"</f>
        <v>200809000588</v>
      </c>
    </row>
    <row r="105" spans="1:2" s="1" customFormat="1" x14ac:dyDescent="0.25">
      <c r="A105" s="13">
        <v>100</v>
      </c>
      <c r="B105" s="13" t="str">
        <f>"200812000923"</f>
        <v>200812000923</v>
      </c>
    </row>
    <row r="106" spans="1:2" s="1" customFormat="1" x14ac:dyDescent="0.25">
      <c r="A106" s="13">
        <v>101</v>
      </c>
      <c r="B106" s="13" t="str">
        <f>"200903000743"</f>
        <v>200903000743</v>
      </c>
    </row>
    <row r="107" spans="1:2" s="1" customFormat="1" x14ac:dyDescent="0.25">
      <c r="A107" s="13">
        <v>102</v>
      </c>
      <c r="B107" s="13" t="str">
        <f>"200905000090"</f>
        <v>200905000090</v>
      </c>
    </row>
    <row r="108" spans="1:2" s="1" customFormat="1" x14ac:dyDescent="0.25">
      <c r="A108" s="13">
        <v>103</v>
      </c>
      <c r="B108" s="13" t="str">
        <f>"200909000354"</f>
        <v>200909000354</v>
      </c>
    </row>
    <row r="109" spans="1:2" s="1" customFormat="1" x14ac:dyDescent="0.25">
      <c r="A109" s="13">
        <v>104</v>
      </c>
      <c r="B109" s="13" t="str">
        <f>"200911000461"</f>
        <v>200911000461</v>
      </c>
    </row>
    <row r="110" spans="1:2" s="1" customFormat="1" x14ac:dyDescent="0.25">
      <c r="A110" s="13">
        <v>105</v>
      </c>
      <c r="B110" s="13" t="str">
        <f>"200912000181"</f>
        <v>200912000181</v>
      </c>
    </row>
    <row r="111" spans="1:2" s="1" customFormat="1" x14ac:dyDescent="0.25">
      <c r="A111" s="13">
        <v>106</v>
      </c>
      <c r="B111" s="13" t="str">
        <f>"201102000183"</f>
        <v>201102000183</v>
      </c>
    </row>
    <row r="112" spans="1:2" s="1" customFormat="1" x14ac:dyDescent="0.25">
      <c r="A112" s="13">
        <v>107</v>
      </c>
      <c r="B112" s="13" t="str">
        <f>"201304001808"</f>
        <v>201304001808</v>
      </c>
    </row>
    <row r="113" spans="1:2" s="1" customFormat="1" x14ac:dyDescent="0.25">
      <c r="A113" s="13">
        <v>108</v>
      </c>
      <c r="B113" s="13" t="str">
        <f>"201304002198"</f>
        <v>201304002198</v>
      </c>
    </row>
    <row r="114" spans="1:2" s="1" customFormat="1" x14ac:dyDescent="0.25">
      <c r="A114" s="13">
        <v>109</v>
      </c>
      <c r="B114" s="13" t="str">
        <f>"201304003534"</f>
        <v>201304003534</v>
      </c>
    </row>
    <row r="115" spans="1:2" s="1" customFormat="1" x14ac:dyDescent="0.25">
      <c r="A115" s="13">
        <v>110</v>
      </c>
      <c r="B115" s="13" t="str">
        <f>"201304004029"</f>
        <v>201304004029</v>
      </c>
    </row>
    <row r="116" spans="1:2" s="1" customFormat="1" x14ac:dyDescent="0.25">
      <c r="A116" s="13">
        <v>111</v>
      </c>
      <c r="B116" s="13" t="str">
        <f>"201402002419"</f>
        <v>201402002419</v>
      </c>
    </row>
    <row r="117" spans="1:2" s="1" customFormat="1" x14ac:dyDescent="0.25">
      <c r="A117" s="13">
        <v>112</v>
      </c>
      <c r="B117" s="13" t="str">
        <f>"201402002750"</f>
        <v>201402002750</v>
      </c>
    </row>
    <row r="118" spans="1:2" s="1" customFormat="1" x14ac:dyDescent="0.25">
      <c r="A118" s="13">
        <v>113</v>
      </c>
      <c r="B118" s="13" t="str">
        <f>"201402002756"</f>
        <v>201402002756</v>
      </c>
    </row>
    <row r="119" spans="1:2" s="1" customFormat="1" x14ac:dyDescent="0.25">
      <c r="A119" s="13">
        <v>114</v>
      </c>
      <c r="B119" s="13" t="str">
        <f>"201402003674"</f>
        <v>201402003674</v>
      </c>
    </row>
    <row r="120" spans="1:2" s="1" customFormat="1" x14ac:dyDescent="0.25">
      <c r="A120" s="13">
        <v>115</v>
      </c>
      <c r="B120" s="13" t="str">
        <f>"201402004359"</f>
        <v>201402004359</v>
      </c>
    </row>
    <row r="121" spans="1:2" s="1" customFormat="1" x14ac:dyDescent="0.25">
      <c r="A121" s="13">
        <v>116</v>
      </c>
      <c r="B121" s="13" t="str">
        <f>"201402005784"</f>
        <v>201402005784</v>
      </c>
    </row>
    <row r="122" spans="1:2" s="1" customFormat="1" x14ac:dyDescent="0.25">
      <c r="A122" s="13">
        <v>117</v>
      </c>
      <c r="B122" s="13" t="str">
        <f>"201402006009"</f>
        <v>201402006009</v>
      </c>
    </row>
    <row r="123" spans="1:2" s="1" customFormat="1" x14ac:dyDescent="0.25">
      <c r="A123" s="13">
        <v>118</v>
      </c>
      <c r="B123" s="13" t="str">
        <f>"201402006038"</f>
        <v>201402006038</v>
      </c>
    </row>
    <row r="124" spans="1:2" s="1" customFormat="1" x14ac:dyDescent="0.25">
      <c r="A124" s="13">
        <v>119</v>
      </c>
      <c r="B124" s="13" t="str">
        <f>"201402006243"</f>
        <v>201402006243</v>
      </c>
    </row>
    <row r="125" spans="1:2" s="1" customFormat="1" x14ac:dyDescent="0.25">
      <c r="A125" s="13">
        <v>120</v>
      </c>
      <c r="B125" s="13" t="str">
        <f>"201402008084"</f>
        <v>201402008084</v>
      </c>
    </row>
    <row r="126" spans="1:2" s="1" customFormat="1" x14ac:dyDescent="0.25">
      <c r="A126" s="13">
        <v>121</v>
      </c>
      <c r="B126" s="13" t="str">
        <f>"201402008451"</f>
        <v>201402008451</v>
      </c>
    </row>
    <row r="127" spans="1:2" s="1" customFormat="1" x14ac:dyDescent="0.25">
      <c r="A127" s="13">
        <v>122</v>
      </c>
      <c r="B127" s="13" t="str">
        <f>"201402009785"</f>
        <v>201402009785</v>
      </c>
    </row>
    <row r="128" spans="1:2" s="1" customFormat="1" x14ac:dyDescent="0.25">
      <c r="A128" s="13">
        <v>123</v>
      </c>
      <c r="B128" s="13" t="str">
        <f>"201402010305"</f>
        <v>201402010305</v>
      </c>
    </row>
    <row r="129" spans="1:2" s="1" customFormat="1" x14ac:dyDescent="0.25">
      <c r="A129" s="13">
        <v>124</v>
      </c>
      <c r="B129" s="13" t="str">
        <f>"201402010951"</f>
        <v>201402010951</v>
      </c>
    </row>
    <row r="130" spans="1:2" s="1" customFormat="1" x14ac:dyDescent="0.25">
      <c r="A130" s="13">
        <v>125</v>
      </c>
      <c r="B130" s="13" t="str">
        <f>"201402011581"</f>
        <v>201402011581</v>
      </c>
    </row>
    <row r="131" spans="1:2" s="1" customFormat="1" x14ac:dyDescent="0.25">
      <c r="A131" s="13">
        <v>126</v>
      </c>
      <c r="B131" s="13" t="str">
        <f>"201402011754"</f>
        <v>201402011754</v>
      </c>
    </row>
    <row r="132" spans="1:2" s="1" customFormat="1" x14ac:dyDescent="0.25">
      <c r="A132" s="13">
        <v>127</v>
      </c>
      <c r="B132" s="13" t="str">
        <f>"201402011930"</f>
        <v>201402011930</v>
      </c>
    </row>
    <row r="133" spans="1:2" s="1" customFormat="1" x14ac:dyDescent="0.25">
      <c r="A133" s="13">
        <v>128</v>
      </c>
      <c r="B133" s="13" t="str">
        <f>"201405000105"</f>
        <v>201405000105</v>
      </c>
    </row>
    <row r="134" spans="1:2" s="1" customFormat="1" x14ac:dyDescent="0.25">
      <c r="A134" s="13">
        <v>129</v>
      </c>
      <c r="B134" s="13" t="str">
        <f>"201405000333"</f>
        <v>201405000333</v>
      </c>
    </row>
    <row r="135" spans="1:2" s="1" customFormat="1" x14ac:dyDescent="0.25">
      <c r="A135" s="13">
        <v>130</v>
      </c>
      <c r="B135" s="13" t="str">
        <f>"201405001957"</f>
        <v>201405001957</v>
      </c>
    </row>
    <row r="136" spans="1:2" s="1" customFormat="1" x14ac:dyDescent="0.25">
      <c r="A136" s="13">
        <v>131</v>
      </c>
      <c r="B136" s="13" t="str">
        <f>"201406000512"</f>
        <v>201406000512</v>
      </c>
    </row>
    <row r="137" spans="1:2" s="1" customFormat="1" x14ac:dyDescent="0.25">
      <c r="A137" s="13">
        <v>132</v>
      </c>
      <c r="B137" s="13" t="str">
        <f>"201406000794"</f>
        <v>201406000794</v>
      </c>
    </row>
    <row r="138" spans="1:2" s="1" customFormat="1" x14ac:dyDescent="0.25">
      <c r="A138" s="13">
        <v>133</v>
      </c>
      <c r="B138" s="13" t="str">
        <f>"201406000841"</f>
        <v>201406000841</v>
      </c>
    </row>
    <row r="139" spans="1:2" s="1" customFormat="1" x14ac:dyDescent="0.25">
      <c r="A139" s="13">
        <v>134</v>
      </c>
      <c r="B139" s="13" t="str">
        <f>"201406000977"</f>
        <v>201406000977</v>
      </c>
    </row>
    <row r="140" spans="1:2" s="1" customFormat="1" x14ac:dyDescent="0.25">
      <c r="A140" s="13">
        <v>135</v>
      </c>
      <c r="B140" s="13" t="str">
        <f>"201406001388"</f>
        <v>201406001388</v>
      </c>
    </row>
    <row r="141" spans="1:2" s="1" customFormat="1" x14ac:dyDescent="0.25">
      <c r="A141" s="13">
        <v>136</v>
      </c>
      <c r="B141" s="13" t="str">
        <f>"201406001480"</f>
        <v>201406001480</v>
      </c>
    </row>
    <row r="142" spans="1:2" s="1" customFormat="1" x14ac:dyDescent="0.25">
      <c r="A142" s="13">
        <v>137</v>
      </c>
      <c r="B142" s="13" t="str">
        <f>"201406001897"</f>
        <v>201406001897</v>
      </c>
    </row>
    <row r="143" spans="1:2" s="1" customFormat="1" x14ac:dyDescent="0.25">
      <c r="A143" s="13">
        <v>138</v>
      </c>
      <c r="B143" s="13" t="str">
        <f>"201406002355"</f>
        <v>201406002355</v>
      </c>
    </row>
    <row r="144" spans="1:2" s="1" customFormat="1" x14ac:dyDescent="0.25">
      <c r="A144" s="13">
        <v>139</v>
      </c>
      <c r="B144" s="13" t="str">
        <f>"201406003106"</f>
        <v>201406003106</v>
      </c>
    </row>
    <row r="145" spans="1:2" s="1" customFormat="1" x14ac:dyDescent="0.25">
      <c r="A145" s="13">
        <v>140</v>
      </c>
      <c r="B145" s="13" t="str">
        <f>"201406006023"</f>
        <v>201406006023</v>
      </c>
    </row>
    <row r="146" spans="1:2" s="1" customFormat="1" x14ac:dyDescent="0.25">
      <c r="A146" s="13">
        <v>141</v>
      </c>
      <c r="B146" s="13" t="str">
        <f>"201406006947"</f>
        <v>201406006947</v>
      </c>
    </row>
    <row r="147" spans="1:2" s="1" customFormat="1" x14ac:dyDescent="0.25">
      <c r="A147" s="13">
        <v>142</v>
      </c>
      <c r="B147" s="13" t="str">
        <f>"201406007422"</f>
        <v>201406007422</v>
      </c>
    </row>
    <row r="148" spans="1:2" s="1" customFormat="1" x14ac:dyDescent="0.25">
      <c r="A148" s="13">
        <v>143</v>
      </c>
      <c r="B148" s="13" t="str">
        <f>"201406007468"</f>
        <v>201406007468</v>
      </c>
    </row>
    <row r="149" spans="1:2" s="1" customFormat="1" x14ac:dyDescent="0.25">
      <c r="A149" s="13">
        <v>144</v>
      </c>
      <c r="B149" s="13" t="str">
        <f>"201406009379"</f>
        <v>201406009379</v>
      </c>
    </row>
    <row r="150" spans="1:2" s="1" customFormat="1" x14ac:dyDescent="0.25">
      <c r="A150" s="13">
        <v>145</v>
      </c>
      <c r="B150" s="13" t="str">
        <f>"201406010119"</f>
        <v>201406010119</v>
      </c>
    </row>
    <row r="151" spans="1:2" s="1" customFormat="1" x14ac:dyDescent="0.25">
      <c r="A151" s="13">
        <v>146</v>
      </c>
      <c r="B151" s="13" t="str">
        <f>"201406012565"</f>
        <v>201406012565</v>
      </c>
    </row>
    <row r="152" spans="1:2" s="1" customFormat="1" x14ac:dyDescent="0.25">
      <c r="A152" s="13">
        <v>147</v>
      </c>
      <c r="B152" s="13" t="str">
        <f>"201406012992"</f>
        <v>201406012992</v>
      </c>
    </row>
    <row r="153" spans="1:2" s="1" customFormat="1" x14ac:dyDescent="0.25">
      <c r="A153" s="13">
        <v>148</v>
      </c>
      <c r="B153" s="13" t="str">
        <f>"201406013408"</f>
        <v>201406013408</v>
      </c>
    </row>
    <row r="154" spans="1:2" s="1" customFormat="1" x14ac:dyDescent="0.25">
      <c r="A154" s="13">
        <v>149</v>
      </c>
      <c r="B154" s="13" t="str">
        <f>"201406013853"</f>
        <v>201406013853</v>
      </c>
    </row>
    <row r="155" spans="1:2" s="1" customFormat="1" x14ac:dyDescent="0.25">
      <c r="A155" s="13">
        <v>150</v>
      </c>
      <c r="B155" s="13" t="str">
        <f>"201406014018"</f>
        <v>201406014018</v>
      </c>
    </row>
    <row r="156" spans="1:2" s="1" customFormat="1" x14ac:dyDescent="0.25">
      <c r="A156" s="13">
        <v>151</v>
      </c>
      <c r="B156" s="13" t="str">
        <f>"201406014869"</f>
        <v>201406014869</v>
      </c>
    </row>
    <row r="157" spans="1:2" s="1" customFormat="1" x14ac:dyDescent="0.25">
      <c r="A157" s="13">
        <v>152</v>
      </c>
      <c r="B157" s="13" t="str">
        <f>"201406015895"</f>
        <v>201406015895</v>
      </c>
    </row>
    <row r="158" spans="1:2" s="1" customFormat="1" x14ac:dyDescent="0.25">
      <c r="A158" s="13">
        <v>153</v>
      </c>
      <c r="B158" s="13" t="str">
        <f>"201409000262"</f>
        <v>201409000262</v>
      </c>
    </row>
    <row r="159" spans="1:2" s="1" customFormat="1" x14ac:dyDescent="0.25">
      <c r="A159" s="13">
        <v>154</v>
      </c>
      <c r="B159" s="13" t="str">
        <f>"201409001767"</f>
        <v>201409001767</v>
      </c>
    </row>
    <row r="160" spans="1:2" s="1" customFormat="1" x14ac:dyDescent="0.25">
      <c r="A160" s="13">
        <v>155</v>
      </c>
      <c r="B160" s="13" t="str">
        <f>"201409002540"</f>
        <v>201409002540</v>
      </c>
    </row>
    <row r="161" spans="1:2" s="1" customFormat="1" x14ac:dyDescent="0.25">
      <c r="A161" s="13">
        <v>156</v>
      </c>
      <c r="B161" s="13" t="str">
        <f>"201409002610"</f>
        <v>201409002610</v>
      </c>
    </row>
    <row r="162" spans="1:2" s="1" customFormat="1" x14ac:dyDescent="0.25">
      <c r="A162" s="13">
        <v>157</v>
      </c>
      <c r="B162" s="13" t="str">
        <f>"201409002923"</f>
        <v>201409002923</v>
      </c>
    </row>
    <row r="163" spans="1:2" s="1" customFormat="1" x14ac:dyDescent="0.25">
      <c r="A163" s="13">
        <v>158</v>
      </c>
      <c r="B163" s="13" t="str">
        <f>"201409003709"</f>
        <v>201409003709</v>
      </c>
    </row>
    <row r="164" spans="1:2" s="1" customFormat="1" x14ac:dyDescent="0.25">
      <c r="A164" s="13">
        <v>159</v>
      </c>
      <c r="B164" s="13" t="str">
        <f>"201410000025"</f>
        <v>201410000025</v>
      </c>
    </row>
    <row r="165" spans="1:2" s="1" customFormat="1" x14ac:dyDescent="0.25">
      <c r="A165" s="13">
        <v>160</v>
      </c>
      <c r="B165" s="13" t="str">
        <f>"201410001040"</f>
        <v>201410001040</v>
      </c>
    </row>
    <row r="166" spans="1:2" s="1" customFormat="1" x14ac:dyDescent="0.25">
      <c r="A166" s="13">
        <v>161</v>
      </c>
      <c r="B166" s="13" t="str">
        <f>"201410001977"</f>
        <v>201410001977</v>
      </c>
    </row>
    <row r="167" spans="1:2" s="1" customFormat="1" x14ac:dyDescent="0.25">
      <c r="A167" s="13">
        <v>162</v>
      </c>
      <c r="B167" s="13" t="str">
        <f>"201410005338"</f>
        <v>201410005338</v>
      </c>
    </row>
    <row r="168" spans="1:2" s="1" customFormat="1" x14ac:dyDescent="0.25">
      <c r="A168" s="13">
        <v>163</v>
      </c>
      <c r="B168" s="13" t="str">
        <f>"201410011979"</f>
        <v>201410011979</v>
      </c>
    </row>
    <row r="169" spans="1:2" s="1" customFormat="1" x14ac:dyDescent="0.25">
      <c r="A169" s="13">
        <v>164</v>
      </c>
      <c r="B169" s="13" t="str">
        <f>"201411000021"</f>
        <v>201411000021</v>
      </c>
    </row>
    <row r="170" spans="1:2" s="1" customFormat="1" x14ac:dyDescent="0.25">
      <c r="A170" s="13">
        <v>165</v>
      </c>
      <c r="B170" s="13" t="str">
        <f>"201411000537"</f>
        <v>201411000537</v>
      </c>
    </row>
    <row r="171" spans="1:2" s="1" customFormat="1" x14ac:dyDescent="0.25">
      <c r="A171" s="13">
        <v>166</v>
      </c>
      <c r="B171" s="13" t="str">
        <f>"201412001740"</f>
        <v>201412001740</v>
      </c>
    </row>
    <row r="172" spans="1:2" s="1" customFormat="1" x14ac:dyDescent="0.25">
      <c r="A172" s="13">
        <v>167</v>
      </c>
      <c r="B172" s="13" t="str">
        <f>"201412001861"</f>
        <v>201412001861</v>
      </c>
    </row>
    <row r="173" spans="1:2" s="1" customFormat="1" x14ac:dyDescent="0.25">
      <c r="A173" s="13">
        <v>168</v>
      </c>
      <c r="B173" s="13" t="str">
        <f>"201412003570"</f>
        <v>201412003570</v>
      </c>
    </row>
    <row r="174" spans="1:2" s="1" customFormat="1" x14ac:dyDescent="0.25">
      <c r="A174" s="13">
        <v>169</v>
      </c>
      <c r="B174" s="13" t="str">
        <f>"201412004250"</f>
        <v>201412004250</v>
      </c>
    </row>
    <row r="175" spans="1:2" s="1" customFormat="1" x14ac:dyDescent="0.25">
      <c r="A175" s="13">
        <v>170</v>
      </c>
      <c r="B175" s="13" t="str">
        <f>"201412004760"</f>
        <v>201412004760</v>
      </c>
    </row>
    <row r="176" spans="1:2" s="1" customFormat="1" x14ac:dyDescent="0.25">
      <c r="A176" s="13">
        <v>171</v>
      </c>
      <c r="B176" s="13" t="str">
        <f>"201412005323"</f>
        <v>201412005323</v>
      </c>
    </row>
    <row r="177" spans="1:2" s="1" customFormat="1" x14ac:dyDescent="0.25">
      <c r="A177" s="13">
        <v>172</v>
      </c>
      <c r="B177" s="13" t="str">
        <f>"201504000299"</f>
        <v>201504000299</v>
      </c>
    </row>
    <row r="178" spans="1:2" s="1" customFormat="1" x14ac:dyDescent="0.25">
      <c r="A178" s="13">
        <v>173</v>
      </c>
      <c r="B178" s="13" t="str">
        <f>"201506000432"</f>
        <v>201506000432</v>
      </c>
    </row>
    <row r="179" spans="1:2" s="1" customFormat="1" x14ac:dyDescent="0.25">
      <c r="A179" s="13">
        <v>174</v>
      </c>
      <c r="B179" s="13" t="str">
        <f>"201506004066"</f>
        <v>201506004066</v>
      </c>
    </row>
    <row r="180" spans="1:2" s="1" customFormat="1" x14ac:dyDescent="0.25">
      <c r="A180" s="13">
        <v>175</v>
      </c>
      <c r="B180" s="13" t="str">
        <f>"201510000430"</f>
        <v>201510000430</v>
      </c>
    </row>
    <row r="181" spans="1:2" s="1" customFormat="1" x14ac:dyDescent="0.25">
      <c r="A181" s="13">
        <v>176</v>
      </c>
      <c r="B181" s="13" t="str">
        <f>"201511004725"</f>
        <v>201511004725</v>
      </c>
    </row>
    <row r="182" spans="1:2" s="1" customFormat="1" x14ac:dyDescent="0.25">
      <c r="A182" s="13">
        <v>177</v>
      </c>
      <c r="B182" s="13" t="str">
        <f>"201511018757"</f>
        <v>201511018757</v>
      </c>
    </row>
    <row r="183" spans="1:2" s="1" customFormat="1" x14ac:dyDescent="0.25">
      <c r="A183" s="13">
        <v>178</v>
      </c>
      <c r="B183" s="13" t="str">
        <f>"201511026567"</f>
        <v>201511026567</v>
      </c>
    </row>
    <row r="184" spans="1:2" s="1" customFormat="1" x14ac:dyDescent="0.25">
      <c r="A184" s="13">
        <v>179</v>
      </c>
      <c r="B184" s="13" t="str">
        <f>"201511038204"</f>
        <v>201511038204</v>
      </c>
    </row>
    <row r="185" spans="1:2" s="1" customFormat="1" x14ac:dyDescent="0.25">
      <c r="A185" s="13">
        <v>180</v>
      </c>
      <c r="B185" s="13" t="str">
        <f>"201512001635"</f>
        <v>201512001635</v>
      </c>
    </row>
    <row r="186" spans="1:2" s="1" customFormat="1" ht="15" customHeight="1" x14ac:dyDescent="0.25">
      <c r="A186" s="13">
        <v>181</v>
      </c>
      <c r="B186" s="13" t="str">
        <f>"201604001593"</f>
        <v>201604001593</v>
      </c>
    </row>
  </sheetData>
  <sortState ref="A6:B186">
    <sortCondition ref="B6:B186"/>
  </sortState>
  <mergeCells count="2">
    <mergeCell ref="A3:B3"/>
    <mergeCell ref="A1:B1"/>
  </mergeCells>
  <pageMargins left="0.47" right="0.7" top="0.49" bottom="0.5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8"/>
  <sheetViews>
    <sheetView workbookViewId="0">
      <selection sqref="A1:B1"/>
    </sheetView>
  </sheetViews>
  <sheetFormatPr defaultColWidth="9.28515625" defaultRowHeight="12" x14ac:dyDescent="0.2"/>
  <cols>
    <col min="1" max="1" width="5.85546875" style="9" customWidth="1"/>
    <col min="2" max="2" width="29.28515625" style="9" customWidth="1"/>
    <col min="3" max="16384" width="9.28515625" style="9"/>
  </cols>
  <sheetData>
    <row r="1" spans="1:2" ht="32.25" customHeight="1" x14ac:dyDescent="0.2">
      <c r="A1" s="17" t="s">
        <v>0</v>
      </c>
      <c r="B1" s="20"/>
    </row>
    <row r="2" spans="1:2" x14ac:dyDescent="0.2">
      <c r="A2" s="4"/>
      <c r="B2" s="8"/>
    </row>
    <row r="3" spans="1:2" ht="51" customHeight="1" x14ac:dyDescent="0.2">
      <c r="A3" s="15" t="s">
        <v>5</v>
      </c>
      <c r="B3" s="20"/>
    </row>
    <row r="4" spans="1:2" x14ac:dyDescent="0.2">
      <c r="A4" s="10"/>
      <c r="B4" s="8"/>
    </row>
    <row r="5" spans="1:2" x14ac:dyDescent="0.2">
      <c r="A5" s="3" t="s">
        <v>1</v>
      </c>
      <c r="B5" s="3" t="s">
        <v>2</v>
      </c>
    </row>
    <row r="6" spans="1:2" x14ac:dyDescent="0.2">
      <c r="A6" s="7">
        <v>1</v>
      </c>
      <c r="B6" s="7" t="str">
        <f>"00001676"</f>
        <v>00001676</v>
      </c>
    </row>
    <row r="7" spans="1:2" x14ac:dyDescent="0.2">
      <c r="A7" s="7">
        <v>2</v>
      </c>
      <c r="B7" s="7" t="str">
        <f>"00001964"</f>
        <v>00001964</v>
      </c>
    </row>
    <row r="8" spans="1:2" x14ac:dyDescent="0.2">
      <c r="A8" s="7">
        <v>3</v>
      </c>
      <c r="B8" s="7" t="str">
        <f>"00002886"</f>
        <v>00002886</v>
      </c>
    </row>
    <row r="9" spans="1:2" x14ac:dyDescent="0.2">
      <c r="A9" s="7">
        <v>4</v>
      </c>
      <c r="B9" s="7" t="str">
        <f>"00003730"</f>
        <v>00003730</v>
      </c>
    </row>
    <row r="10" spans="1:2" x14ac:dyDescent="0.2">
      <c r="A10" s="7">
        <v>5</v>
      </c>
      <c r="B10" s="7" t="str">
        <f>"00004192"</f>
        <v>00004192</v>
      </c>
    </row>
    <row r="11" spans="1:2" x14ac:dyDescent="0.2">
      <c r="A11" s="7">
        <v>6</v>
      </c>
      <c r="B11" s="7" t="str">
        <f>"00004490"</f>
        <v>00004490</v>
      </c>
    </row>
    <row r="12" spans="1:2" x14ac:dyDescent="0.2">
      <c r="A12" s="7">
        <v>7</v>
      </c>
      <c r="B12" s="7" t="str">
        <f>"00005313"</f>
        <v>00005313</v>
      </c>
    </row>
    <row r="13" spans="1:2" x14ac:dyDescent="0.2">
      <c r="A13" s="7">
        <v>8</v>
      </c>
      <c r="B13" s="7" t="str">
        <f>"00006671"</f>
        <v>00006671</v>
      </c>
    </row>
    <row r="14" spans="1:2" x14ac:dyDescent="0.2">
      <c r="A14" s="7">
        <v>9</v>
      </c>
      <c r="B14" s="7" t="str">
        <f>"00008419"</f>
        <v>00008419</v>
      </c>
    </row>
    <row r="15" spans="1:2" x14ac:dyDescent="0.2">
      <c r="A15" s="7">
        <v>10</v>
      </c>
      <c r="B15" s="7" t="str">
        <f>"00009203"</f>
        <v>00009203</v>
      </c>
    </row>
    <row r="16" spans="1:2" x14ac:dyDescent="0.2">
      <c r="A16" s="7">
        <v>11</v>
      </c>
      <c r="B16" s="7" t="str">
        <f>"00009784"</f>
        <v>00009784</v>
      </c>
    </row>
    <row r="17" spans="1:2" x14ac:dyDescent="0.2">
      <c r="A17" s="7">
        <v>12</v>
      </c>
      <c r="B17" s="7" t="str">
        <f>"00011147"</f>
        <v>00011147</v>
      </c>
    </row>
    <row r="18" spans="1:2" x14ac:dyDescent="0.2">
      <c r="A18" s="7">
        <v>13</v>
      </c>
      <c r="B18" s="7" t="str">
        <f>"00015813"</f>
        <v>00015813</v>
      </c>
    </row>
    <row r="19" spans="1:2" x14ac:dyDescent="0.2">
      <c r="A19" s="7">
        <v>14</v>
      </c>
      <c r="B19" s="7" t="str">
        <f>"00019316"</f>
        <v>00019316</v>
      </c>
    </row>
    <row r="20" spans="1:2" x14ac:dyDescent="0.2">
      <c r="A20" s="7">
        <v>15</v>
      </c>
      <c r="B20" s="7" t="str">
        <f>"00022625"</f>
        <v>00022625</v>
      </c>
    </row>
    <row r="21" spans="1:2" x14ac:dyDescent="0.2">
      <c r="A21" s="7">
        <v>16</v>
      </c>
      <c r="B21" s="7" t="str">
        <f>"00023738"</f>
        <v>00023738</v>
      </c>
    </row>
    <row r="22" spans="1:2" x14ac:dyDescent="0.2">
      <c r="A22" s="7">
        <v>17</v>
      </c>
      <c r="B22" s="7" t="str">
        <f>"00026244"</f>
        <v>00026244</v>
      </c>
    </row>
    <row r="23" spans="1:2" x14ac:dyDescent="0.2">
      <c r="A23" s="7">
        <v>18</v>
      </c>
      <c r="B23" s="7" t="str">
        <f>"00029859"</f>
        <v>00029859</v>
      </c>
    </row>
    <row r="24" spans="1:2" x14ac:dyDescent="0.2">
      <c r="A24" s="7">
        <v>19</v>
      </c>
      <c r="B24" s="7" t="str">
        <f>"00030738"</f>
        <v>00030738</v>
      </c>
    </row>
    <row r="25" spans="1:2" x14ac:dyDescent="0.2">
      <c r="A25" s="7">
        <v>20</v>
      </c>
      <c r="B25" s="7" t="str">
        <f>"00038931"</f>
        <v>00038931</v>
      </c>
    </row>
    <row r="26" spans="1:2" x14ac:dyDescent="0.2">
      <c r="A26" s="7">
        <v>21</v>
      </c>
      <c r="B26" s="7" t="str">
        <f>"00043101"</f>
        <v>00043101</v>
      </c>
    </row>
    <row r="27" spans="1:2" x14ac:dyDescent="0.2">
      <c r="A27" s="7">
        <v>22</v>
      </c>
      <c r="B27" s="7" t="str">
        <f>"00063190"</f>
        <v>00063190</v>
      </c>
    </row>
    <row r="28" spans="1:2" x14ac:dyDescent="0.2">
      <c r="A28" s="7">
        <v>23</v>
      </c>
      <c r="B28" s="7" t="str">
        <f>"00073891"</f>
        <v>00073891</v>
      </c>
    </row>
    <row r="29" spans="1:2" x14ac:dyDescent="0.2">
      <c r="A29" s="7">
        <v>24</v>
      </c>
      <c r="B29" s="7" t="str">
        <f>"00088825"</f>
        <v>00088825</v>
      </c>
    </row>
    <row r="30" spans="1:2" x14ac:dyDescent="0.2">
      <c r="A30" s="7">
        <v>25</v>
      </c>
      <c r="B30" s="7" t="str">
        <f>"00089077"</f>
        <v>00089077</v>
      </c>
    </row>
    <row r="31" spans="1:2" x14ac:dyDescent="0.2">
      <c r="A31" s="7">
        <v>26</v>
      </c>
      <c r="B31" s="7" t="str">
        <f>"00092003"</f>
        <v>00092003</v>
      </c>
    </row>
    <row r="32" spans="1:2" x14ac:dyDescent="0.2">
      <c r="A32" s="7">
        <v>27</v>
      </c>
      <c r="B32" s="7" t="str">
        <f>"00105524"</f>
        <v>00105524</v>
      </c>
    </row>
    <row r="33" spans="1:2" x14ac:dyDescent="0.2">
      <c r="A33" s="7">
        <v>28</v>
      </c>
      <c r="B33" s="7" t="str">
        <f>"00107543"</f>
        <v>00107543</v>
      </c>
    </row>
    <row r="34" spans="1:2" x14ac:dyDescent="0.2">
      <c r="A34" s="7">
        <v>29</v>
      </c>
      <c r="B34" s="7" t="str">
        <f>"00110780"</f>
        <v>00110780</v>
      </c>
    </row>
    <row r="35" spans="1:2" x14ac:dyDescent="0.2">
      <c r="A35" s="7">
        <v>30</v>
      </c>
      <c r="B35" s="7" t="str">
        <f>"00113661"</f>
        <v>00113661</v>
      </c>
    </row>
    <row r="36" spans="1:2" x14ac:dyDescent="0.2">
      <c r="A36" s="7">
        <v>31</v>
      </c>
      <c r="B36" s="7" t="str">
        <f>"00113926"</f>
        <v>00113926</v>
      </c>
    </row>
    <row r="37" spans="1:2" x14ac:dyDescent="0.2">
      <c r="A37" s="7">
        <v>32</v>
      </c>
      <c r="B37" s="7" t="str">
        <f>"00114489"</f>
        <v>00114489</v>
      </c>
    </row>
    <row r="38" spans="1:2" x14ac:dyDescent="0.2">
      <c r="A38" s="7">
        <v>33</v>
      </c>
      <c r="B38" s="7" t="str">
        <f>"00115528"</f>
        <v>00115528</v>
      </c>
    </row>
    <row r="39" spans="1:2" x14ac:dyDescent="0.2">
      <c r="A39" s="7">
        <v>34</v>
      </c>
      <c r="B39" s="7" t="str">
        <f>"00115982"</f>
        <v>00115982</v>
      </c>
    </row>
    <row r="40" spans="1:2" x14ac:dyDescent="0.2">
      <c r="A40" s="7">
        <v>35</v>
      </c>
      <c r="B40" s="7" t="str">
        <f>"00118539"</f>
        <v>00118539</v>
      </c>
    </row>
    <row r="41" spans="1:2" x14ac:dyDescent="0.2">
      <c r="A41" s="7">
        <v>36</v>
      </c>
      <c r="B41" s="7" t="str">
        <f>"00118799"</f>
        <v>00118799</v>
      </c>
    </row>
    <row r="42" spans="1:2" x14ac:dyDescent="0.2">
      <c r="A42" s="7">
        <v>37</v>
      </c>
      <c r="B42" s="7" t="str">
        <f>"00120913"</f>
        <v>00120913</v>
      </c>
    </row>
    <row r="43" spans="1:2" x14ac:dyDescent="0.2">
      <c r="A43" s="7">
        <v>38</v>
      </c>
      <c r="B43" s="7" t="str">
        <f>"00124204"</f>
        <v>00124204</v>
      </c>
    </row>
    <row r="44" spans="1:2" x14ac:dyDescent="0.2">
      <c r="A44" s="7">
        <v>39</v>
      </c>
      <c r="B44" s="7" t="str">
        <f>"00137839"</f>
        <v>00137839</v>
      </c>
    </row>
    <row r="45" spans="1:2" x14ac:dyDescent="0.2">
      <c r="A45" s="7">
        <v>40</v>
      </c>
      <c r="B45" s="7" t="str">
        <f>"00137896"</f>
        <v>00137896</v>
      </c>
    </row>
    <row r="46" spans="1:2" x14ac:dyDescent="0.2">
      <c r="A46" s="7">
        <v>41</v>
      </c>
      <c r="B46" s="7" t="str">
        <f>"00138257"</f>
        <v>00138257</v>
      </c>
    </row>
    <row r="47" spans="1:2" x14ac:dyDescent="0.2">
      <c r="A47" s="7">
        <v>42</v>
      </c>
      <c r="B47" s="7" t="str">
        <f>"00142043"</f>
        <v>00142043</v>
      </c>
    </row>
    <row r="48" spans="1:2" x14ac:dyDescent="0.2">
      <c r="A48" s="7">
        <v>43</v>
      </c>
      <c r="B48" s="7" t="str">
        <f>"00143232"</f>
        <v>00143232</v>
      </c>
    </row>
    <row r="49" spans="1:2" x14ac:dyDescent="0.2">
      <c r="A49" s="7">
        <v>44</v>
      </c>
      <c r="B49" s="7" t="str">
        <f>"00144934"</f>
        <v>00144934</v>
      </c>
    </row>
    <row r="50" spans="1:2" x14ac:dyDescent="0.2">
      <c r="A50" s="7">
        <v>45</v>
      </c>
      <c r="B50" s="7" t="str">
        <f>"00145019"</f>
        <v>00145019</v>
      </c>
    </row>
    <row r="51" spans="1:2" x14ac:dyDescent="0.2">
      <c r="A51" s="7">
        <v>46</v>
      </c>
      <c r="B51" s="7" t="str">
        <f>"00147075"</f>
        <v>00147075</v>
      </c>
    </row>
    <row r="52" spans="1:2" x14ac:dyDescent="0.2">
      <c r="A52" s="7">
        <v>47</v>
      </c>
      <c r="B52" s="7" t="str">
        <f>"00147378"</f>
        <v>00147378</v>
      </c>
    </row>
    <row r="53" spans="1:2" x14ac:dyDescent="0.2">
      <c r="A53" s="7">
        <v>48</v>
      </c>
      <c r="B53" s="7" t="str">
        <f>"00147442"</f>
        <v>00147442</v>
      </c>
    </row>
    <row r="54" spans="1:2" x14ac:dyDescent="0.2">
      <c r="A54" s="7">
        <v>49</v>
      </c>
      <c r="B54" s="7" t="str">
        <f>"00147940"</f>
        <v>00147940</v>
      </c>
    </row>
    <row r="55" spans="1:2" x14ac:dyDescent="0.2">
      <c r="A55" s="7">
        <v>50</v>
      </c>
      <c r="B55" s="7" t="str">
        <f>"00149727"</f>
        <v>00149727</v>
      </c>
    </row>
    <row r="56" spans="1:2" x14ac:dyDescent="0.2">
      <c r="A56" s="7">
        <v>51</v>
      </c>
      <c r="B56" s="7" t="str">
        <f>"00149976"</f>
        <v>00149976</v>
      </c>
    </row>
    <row r="57" spans="1:2" x14ac:dyDescent="0.2">
      <c r="A57" s="7">
        <v>52</v>
      </c>
      <c r="B57" s="7" t="str">
        <f>"00161392"</f>
        <v>00161392</v>
      </c>
    </row>
    <row r="58" spans="1:2" x14ac:dyDescent="0.2">
      <c r="A58" s="7">
        <v>53</v>
      </c>
      <c r="B58" s="7" t="str">
        <f>"00161981"</f>
        <v>00161981</v>
      </c>
    </row>
    <row r="59" spans="1:2" x14ac:dyDescent="0.2">
      <c r="A59" s="7">
        <v>54</v>
      </c>
      <c r="B59" s="7" t="str">
        <f>"00163285"</f>
        <v>00163285</v>
      </c>
    </row>
    <row r="60" spans="1:2" x14ac:dyDescent="0.2">
      <c r="A60" s="7">
        <v>55</v>
      </c>
      <c r="B60" s="7" t="str">
        <f>"00165807"</f>
        <v>00165807</v>
      </c>
    </row>
    <row r="61" spans="1:2" x14ac:dyDescent="0.2">
      <c r="A61" s="7">
        <v>56</v>
      </c>
      <c r="B61" s="7" t="str">
        <f>"00166068"</f>
        <v>00166068</v>
      </c>
    </row>
    <row r="62" spans="1:2" x14ac:dyDescent="0.2">
      <c r="A62" s="7">
        <v>57</v>
      </c>
      <c r="B62" s="7" t="str">
        <f>"00173203"</f>
        <v>00173203</v>
      </c>
    </row>
    <row r="63" spans="1:2" x14ac:dyDescent="0.2">
      <c r="A63" s="7">
        <v>58</v>
      </c>
      <c r="B63" s="7" t="str">
        <f>"00185846"</f>
        <v>00185846</v>
      </c>
    </row>
    <row r="64" spans="1:2" x14ac:dyDescent="0.2">
      <c r="A64" s="7">
        <v>59</v>
      </c>
      <c r="B64" s="7" t="str">
        <f>"00188015"</f>
        <v>00188015</v>
      </c>
    </row>
    <row r="65" spans="1:2" x14ac:dyDescent="0.2">
      <c r="A65" s="7">
        <v>60</v>
      </c>
      <c r="B65" s="7" t="str">
        <f>"00189953"</f>
        <v>00189953</v>
      </c>
    </row>
    <row r="66" spans="1:2" x14ac:dyDescent="0.2">
      <c r="A66" s="7">
        <v>61</v>
      </c>
      <c r="B66" s="7" t="str">
        <f>"00190032"</f>
        <v>00190032</v>
      </c>
    </row>
    <row r="67" spans="1:2" x14ac:dyDescent="0.2">
      <c r="A67" s="7">
        <v>62</v>
      </c>
      <c r="B67" s="7" t="str">
        <f>"00190036"</f>
        <v>00190036</v>
      </c>
    </row>
    <row r="68" spans="1:2" x14ac:dyDescent="0.2">
      <c r="A68" s="7">
        <v>63</v>
      </c>
      <c r="B68" s="7" t="str">
        <f>"00191939"</f>
        <v>00191939</v>
      </c>
    </row>
    <row r="69" spans="1:2" x14ac:dyDescent="0.2">
      <c r="A69" s="7">
        <v>64</v>
      </c>
      <c r="B69" s="7" t="str">
        <f>"00192710"</f>
        <v>00192710</v>
      </c>
    </row>
    <row r="70" spans="1:2" x14ac:dyDescent="0.2">
      <c r="A70" s="7">
        <v>65</v>
      </c>
      <c r="B70" s="7" t="str">
        <f>"00194201"</f>
        <v>00194201</v>
      </c>
    </row>
    <row r="71" spans="1:2" x14ac:dyDescent="0.2">
      <c r="A71" s="7">
        <v>66</v>
      </c>
      <c r="B71" s="7" t="str">
        <f>"00198099"</f>
        <v>00198099</v>
      </c>
    </row>
    <row r="72" spans="1:2" x14ac:dyDescent="0.2">
      <c r="A72" s="7">
        <v>67</v>
      </c>
      <c r="B72" s="7" t="str">
        <f>"00198867"</f>
        <v>00198867</v>
      </c>
    </row>
    <row r="73" spans="1:2" x14ac:dyDescent="0.2">
      <c r="A73" s="7">
        <v>68</v>
      </c>
      <c r="B73" s="7" t="str">
        <f>"00200164"</f>
        <v>00200164</v>
      </c>
    </row>
    <row r="74" spans="1:2" x14ac:dyDescent="0.2">
      <c r="A74" s="7">
        <v>69</v>
      </c>
      <c r="B74" s="7" t="str">
        <f>"00202304"</f>
        <v>00202304</v>
      </c>
    </row>
    <row r="75" spans="1:2" x14ac:dyDescent="0.2">
      <c r="A75" s="7">
        <v>70</v>
      </c>
      <c r="B75" s="7" t="str">
        <f>"00203119"</f>
        <v>00203119</v>
      </c>
    </row>
    <row r="76" spans="1:2" x14ac:dyDescent="0.2">
      <c r="A76" s="7">
        <v>71</v>
      </c>
      <c r="B76" s="7" t="str">
        <f>"00207795"</f>
        <v>00207795</v>
      </c>
    </row>
    <row r="77" spans="1:2" x14ac:dyDescent="0.2">
      <c r="A77" s="7">
        <v>72</v>
      </c>
      <c r="B77" s="7" t="str">
        <f>"00208100"</f>
        <v>00208100</v>
      </c>
    </row>
    <row r="78" spans="1:2" x14ac:dyDescent="0.2">
      <c r="A78" s="7">
        <v>73</v>
      </c>
      <c r="B78" s="7" t="str">
        <f>"00208856"</f>
        <v>00208856</v>
      </c>
    </row>
    <row r="79" spans="1:2" x14ac:dyDescent="0.2">
      <c r="A79" s="7">
        <v>74</v>
      </c>
      <c r="B79" s="7" t="str">
        <f>"00213104"</f>
        <v>00213104</v>
      </c>
    </row>
    <row r="80" spans="1:2" x14ac:dyDescent="0.2">
      <c r="A80" s="7">
        <v>75</v>
      </c>
      <c r="B80" s="7" t="str">
        <f>"00216281"</f>
        <v>00216281</v>
      </c>
    </row>
    <row r="81" spans="1:2" x14ac:dyDescent="0.2">
      <c r="A81" s="7">
        <v>76</v>
      </c>
      <c r="B81" s="7" t="str">
        <f>"00216744"</f>
        <v>00216744</v>
      </c>
    </row>
    <row r="82" spans="1:2" x14ac:dyDescent="0.2">
      <c r="A82" s="7">
        <v>77</v>
      </c>
      <c r="B82" s="7" t="str">
        <f>"00218150"</f>
        <v>00218150</v>
      </c>
    </row>
    <row r="83" spans="1:2" x14ac:dyDescent="0.2">
      <c r="A83" s="7">
        <v>78</v>
      </c>
      <c r="B83" s="7" t="str">
        <f>"00219593"</f>
        <v>00219593</v>
      </c>
    </row>
    <row r="84" spans="1:2" x14ac:dyDescent="0.2">
      <c r="A84" s="7">
        <v>79</v>
      </c>
      <c r="B84" s="7" t="str">
        <f>"00219838"</f>
        <v>00219838</v>
      </c>
    </row>
    <row r="85" spans="1:2" x14ac:dyDescent="0.2">
      <c r="A85" s="7">
        <v>80</v>
      </c>
      <c r="B85" s="7" t="str">
        <f>"00221599"</f>
        <v>00221599</v>
      </c>
    </row>
    <row r="86" spans="1:2" x14ac:dyDescent="0.2">
      <c r="A86" s="7">
        <v>81</v>
      </c>
      <c r="B86" s="7" t="str">
        <f>"00223266"</f>
        <v>00223266</v>
      </c>
    </row>
    <row r="87" spans="1:2" x14ac:dyDescent="0.2">
      <c r="A87" s="7">
        <v>82</v>
      </c>
      <c r="B87" s="7" t="str">
        <f>"00232009"</f>
        <v>00232009</v>
      </c>
    </row>
    <row r="88" spans="1:2" x14ac:dyDescent="0.2">
      <c r="A88" s="7">
        <v>83</v>
      </c>
      <c r="B88" s="7" t="str">
        <f>"00232897"</f>
        <v>00232897</v>
      </c>
    </row>
    <row r="89" spans="1:2" x14ac:dyDescent="0.2">
      <c r="A89" s="7">
        <v>84</v>
      </c>
      <c r="B89" s="7" t="str">
        <f>"00239523"</f>
        <v>00239523</v>
      </c>
    </row>
    <row r="90" spans="1:2" x14ac:dyDescent="0.2">
      <c r="A90" s="7">
        <v>85</v>
      </c>
      <c r="B90" s="7" t="str">
        <f>"00243950"</f>
        <v>00243950</v>
      </c>
    </row>
    <row r="91" spans="1:2" x14ac:dyDescent="0.2">
      <c r="A91" s="7">
        <v>86</v>
      </c>
      <c r="B91" s="7" t="str">
        <f>"00245553"</f>
        <v>00245553</v>
      </c>
    </row>
    <row r="92" spans="1:2" x14ac:dyDescent="0.2">
      <c r="A92" s="7">
        <v>87</v>
      </c>
      <c r="B92" s="7" t="str">
        <f>"00253388"</f>
        <v>00253388</v>
      </c>
    </row>
    <row r="93" spans="1:2" x14ac:dyDescent="0.2">
      <c r="A93" s="7">
        <v>88</v>
      </c>
      <c r="B93" s="7" t="str">
        <f>"00255072"</f>
        <v>00255072</v>
      </c>
    </row>
    <row r="94" spans="1:2" x14ac:dyDescent="0.2">
      <c r="A94" s="7">
        <v>89</v>
      </c>
      <c r="B94" s="7" t="str">
        <f>"00260819"</f>
        <v>00260819</v>
      </c>
    </row>
    <row r="95" spans="1:2" x14ac:dyDescent="0.2">
      <c r="A95" s="7">
        <v>90</v>
      </c>
      <c r="B95" s="7" t="str">
        <f>"00261193"</f>
        <v>00261193</v>
      </c>
    </row>
    <row r="96" spans="1:2" x14ac:dyDescent="0.2">
      <c r="A96" s="7">
        <v>91</v>
      </c>
      <c r="B96" s="7" t="str">
        <f>"00263363"</f>
        <v>00263363</v>
      </c>
    </row>
    <row r="97" spans="1:2" x14ac:dyDescent="0.2">
      <c r="A97" s="7">
        <v>92</v>
      </c>
      <c r="B97" s="7" t="str">
        <f>"00264095"</f>
        <v>00264095</v>
      </c>
    </row>
    <row r="98" spans="1:2" x14ac:dyDescent="0.2">
      <c r="A98" s="7">
        <v>93</v>
      </c>
      <c r="B98" s="7" t="str">
        <f>"00270489"</f>
        <v>00270489</v>
      </c>
    </row>
    <row r="99" spans="1:2" x14ac:dyDescent="0.2">
      <c r="A99" s="7">
        <v>94</v>
      </c>
      <c r="B99" s="7" t="str">
        <f>"00273274"</f>
        <v>00273274</v>
      </c>
    </row>
    <row r="100" spans="1:2" x14ac:dyDescent="0.2">
      <c r="A100" s="7">
        <v>95</v>
      </c>
      <c r="B100" s="7" t="str">
        <f>"00274065"</f>
        <v>00274065</v>
      </c>
    </row>
    <row r="101" spans="1:2" x14ac:dyDescent="0.2">
      <c r="A101" s="7">
        <v>96</v>
      </c>
      <c r="B101" s="7" t="str">
        <f>"00275723"</f>
        <v>00275723</v>
      </c>
    </row>
    <row r="102" spans="1:2" x14ac:dyDescent="0.2">
      <c r="A102" s="7">
        <v>97</v>
      </c>
      <c r="B102" s="7" t="str">
        <f>"00278760"</f>
        <v>00278760</v>
      </c>
    </row>
    <row r="103" spans="1:2" x14ac:dyDescent="0.2">
      <c r="A103" s="7">
        <v>98</v>
      </c>
      <c r="B103" s="7" t="str">
        <f>"00281561"</f>
        <v>00281561</v>
      </c>
    </row>
    <row r="104" spans="1:2" x14ac:dyDescent="0.2">
      <c r="A104" s="7">
        <v>99</v>
      </c>
      <c r="B104" s="7" t="str">
        <f>"00284120"</f>
        <v>00284120</v>
      </c>
    </row>
    <row r="105" spans="1:2" x14ac:dyDescent="0.2">
      <c r="A105" s="7">
        <v>100</v>
      </c>
      <c r="B105" s="7" t="str">
        <f>"00288580"</f>
        <v>00288580</v>
      </c>
    </row>
    <row r="106" spans="1:2" x14ac:dyDescent="0.2">
      <c r="A106" s="7">
        <v>101</v>
      </c>
      <c r="B106" s="7" t="str">
        <f>"00292026"</f>
        <v>00292026</v>
      </c>
    </row>
    <row r="107" spans="1:2" x14ac:dyDescent="0.2">
      <c r="A107" s="7">
        <v>102</v>
      </c>
      <c r="B107" s="7" t="str">
        <f>"00293952"</f>
        <v>00293952</v>
      </c>
    </row>
    <row r="108" spans="1:2" x14ac:dyDescent="0.2">
      <c r="A108" s="7">
        <v>103</v>
      </c>
      <c r="B108" s="7" t="str">
        <f>"00294051"</f>
        <v>00294051</v>
      </c>
    </row>
    <row r="109" spans="1:2" x14ac:dyDescent="0.2">
      <c r="A109" s="7">
        <v>104</v>
      </c>
      <c r="B109" s="7" t="str">
        <f>"00301273"</f>
        <v>00301273</v>
      </c>
    </row>
    <row r="110" spans="1:2" x14ac:dyDescent="0.2">
      <c r="A110" s="7">
        <v>105</v>
      </c>
      <c r="B110" s="7" t="str">
        <f>"00313652"</f>
        <v>00313652</v>
      </c>
    </row>
    <row r="111" spans="1:2" x14ac:dyDescent="0.2">
      <c r="A111" s="7">
        <v>106</v>
      </c>
      <c r="B111" s="7" t="str">
        <f>"00313939"</f>
        <v>00313939</v>
      </c>
    </row>
    <row r="112" spans="1:2" x14ac:dyDescent="0.2">
      <c r="A112" s="7">
        <v>107</v>
      </c>
      <c r="B112" s="7" t="str">
        <f>"00325717"</f>
        <v>00325717</v>
      </c>
    </row>
    <row r="113" spans="1:2" x14ac:dyDescent="0.2">
      <c r="A113" s="7">
        <v>108</v>
      </c>
      <c r="B113" s="7" t="str">
        <f>"00330672"</f>
        <v>00330672</v>
      </c>
    </row>
    <row r="114" spans="1:2" x14ac:dyDescent="0.2">
      <c r="A114" s="7">
        <v>109</v>
      </c>
      <c r="B114" s="7" t="str">
        <f>"00334677"</f>
        <v>00334677</v>
      </c>
    </row>
    <row r="115" spans="1:2" x14ac:dyDescent="0.2">
      <c r="A115" s="7">
        <v>110</v>
      </c>
      <c r="B115" s="7" t="str">
        <f>"00338205"</f>
        <v>00338205</v>
      </c>
    </row>
    <row r="116" spans="1:2" x14ac:dyDescent="0.2">
      <c r="A116" s="7">
        <v>111</v>
      </c>
      <c r="B116" s="7" t="str">
        <f>"00341799"</f>
        <v>00341799</v>
      </c>
    </row>
    <row r="117" spans="1:2" x14ac:dyDescent="0.2">
      <c r="A117" s="7">
        <v>112</v>
      </c>
      <c r="B117" s="7" t="str">
        <f>"00343277"</f>
        <v>00343277</v>
      </c>
    </row>
    <row r="118" spans="1:2" x14ac:dyDescent="0.2">
      <c r="A118" s="7">
        <v>113</v>
      </c>
      <c r="B118" s="7" t="str">
        <f>"00352735"</f>
        <v>00352735</v>
      </c>
    </row>
    <row r="119" spans="1:2" x14ac:dyDescent="0.2">
      <c r="A119" s="7">
        <v>114</v>
      </c>
      <c r="B119" s="7" t="str">
        <f>"00353700"</f>
        <v>00353700</v>
      </c>
    </row>
    <row r="120" spans="1:2" x14ac:dyDescent="0.2">
      <c r="A120" s="7">
        <v>115</v>
      </c>
      <c r="B120" s="7" t="str">
        <f>"00365844"</f>
        <v>00365844</v>
      </c>
    </row>
    <row r="121" spans="1:2" x14ac:dyDescent="0.2">
      <c r="A121" s="7">
        <v>116</v>
      </c>
      <c r="B121" s="7" t="str">
        <f>"00383258"</f>
        <v>00383258</v>
      </c>
    </row>
    <row r="122" spans="1:2" x14ac:dyDescent="0.2">
      <c r="A122" s="7">
        <v>117</v>
      </c>
      <c r="B122" s="7" t="str">
        <f>"00389293"</f>
        <v>00389293</v>
      </c>
    </row>
    <row r="123" spans="1:2" x14ac:dyDescent="0.2">
      <c r="A123" s="7">
        <v>118</v>
      </c>
      <c r="B123" s="7" t="str">
        <f>"00389368"</f>
        <v>00389368</v>
      </c>
    </row>
    <row r="124" spans="1:2" x14ac:dyDescent="0.2">
      <c r="A124" s="7">
        <v>119</v>
      </c>
      <c r="B124" s="7" t="str">
        <f>"00427611"</f>
        <v>00427611</v>
      </c>
    </row>
    <row r="125" spans="1:2" x14ac:dyDescent="0.2">
      <c r="A125" s="7">
        <v>120</v>
      </c>
      <c r="B125" s="7" t="str">
        <f>"00428129"</f>
        <v>00428129</v>
      </c>
    </row>
    <row r="126" spans="1:2" x14ac:dyDescent="0.2">
      <c r="A126" s="7">
        <v>121</v>
      </c>
      <c r="B126" s="7" t="str">
        <f>"00428691"</f>
        <v>00428691</v>
      </c>
    </row>
    <row r="127" spans="1:2" x14ac:dyDescent="0.2">
      <c r="A127" s="7">
        <v>122</v>
      </c>
      <c r="B127" s="7" t="str">
        <f>"00428802"</f>
        <v>00428802</v>
      </c>
    </row>
    <row r="128" spans="1:2" x14ac:dyDescent="0.2">
      <c r="A128" s="7">
        <v>123</v>
      </c>
      <c r="B128" s="7" t="str">
        <f>"00432891"</f>
        <v>00432891</v>
      </c>
    </row>
    <row r="129" spans="1:2" x14ac:dyDescent="0.2">
      <c r="A129" s="7">
        <v>124</v>
      </c>
      <c r="B129" s="7" t="str">
        <f>"00434676"</f>
        <v>00434676</v>
      </c>
    </row>
    <row r="130" spans="1:2" x14ac:dyDescent="0.2">
      <c r="A130" s="7">
        <v>125</v>
      </c>
      <c r="B130" s="7" t="str">
        <f>"00436454"</f>
        <v>00436454</v>
      </c>
    </row>
    <row r="131" spans="1:2" x14ac:dyDescent="0.2">
      <c r="A131" s="7">
        <v>126</v>
      </c>
      <c r="B131" s="7" t="str">
        <f>"00441485"</f>
        <v>00441485</v>
      </c>
    </row>
    <row r="132" spans="1:2" x14ac:dyDescent="0.2">
      <c r="A132" s="7">
        <v>127</v>
      </c>
      <c r="B132" s="7" t="str">
        <f>"00441715"</f>
        <v>00441715</v>
      </c>
    </row>
    <row r="133" spans="1:2" x14ac:dyDescent="0.2">
      <c r="A133" s="7">
        <v>128</v>
      </c>
      <c r="B133" s="7" t="str">
        <f>"00443455"</f>
        <v>00443455</v>
      </c>
    </row>
    <row r="134" spans="1:2" x14ac:dyDescent="0.2">
      <c r="A134" s="7">
        <v>129</v>
      </c>
      <c r="B134" s="7" t="str">
        <f>"00445804"</f>
        <v>00445804</v>
      </c>
    </row>
    <row r="135" spans="1:2" x14ac:dyDescent="0.2">
      <c r="A135" s="7">
        <v>130</v>
      </c>
      <c r="B135" s="7" t="str">
        <f>"00446522"</f>
        <v>00446522</v>
      </c>
    </row>
    <row r="136" spans="1:2" x14ac:dyDescent="0.2">
      <c r="A136" s="7">
        <v>131</v>
      </c>
      <c r="B136" s="7" t="str">
        <f>"00451329"</f>
        <v>00451329</v>
      </c>
    </row>
    <row r="137" spans="1:2" x14ac:dyDescent="0.2">
      <c r="A137" s="7">
        <v>132</v>
      </c>
      <c r="B137" s="7" t="str">
        <f>"00451933"</f>
        <v>00451933</v>
      </c>
    </row>
    <row r="138" spans="1:2" x14ac:dyDescent="0.2">
      <c r="A138" s="7">
        <v>133</v>
      </c>
      <c r="B138" s="7" t="str">
        <f>"00454025"</f>
        <v>00454025</v>
      </c>
    </row>
    <row r="139" spans="1:2" x14ac:dyDescent="0.2">
      <c r="A139" s="7">
        <v>134</v>
      </c>
      <c r="B139" s="7" t="str">
        <f>"00458347"</f>
        <v>00458347</v>
      </c>
    </row>
    <row r="140" spans="1:2" x14ac:dyDescent="0.2">
      <c r="A140" s="7">
        <v>135</v>
      </c>
      <c r="B140" s="7" t="str">
        <f>"00463096"</f>
        <v>00463096</v>
      </c>
    </row>
    <row r="141" spans="1:2" x14ac:dyDescent="0.2">
      <c r="A141" s="7">
        <v>136</v>
      </c>
      <c r="B141" s="7" t="str">
        <f>"00463229"</f>
        <v>00463229</v>
      </c>
    </row>
    <row r="142" spans="1:2" x14ac:dyDescent="0.2">
      <c r="A142" s="7">
        <v>137</v>
      </c>
      <c r="B142" s="7" t="str">
        <f>"00466973"</f>
        <v>00466973</v>
      </c>
    </row>
    <row r="143" spans="1:2" x14ac:dyDescent="0.2">
      <c r="A143" s="7">
        <v>138</v>
      </c>
      <c r="B143" s="7" t="str">
        <f>"00473603"</f>
        <v>00473603</v>
      </c>
    </row>
    <row r="144" spans="1:2" x14ac:dyDescent="0.2">
      <c r="A144" s="7">
        <v>139</v>
      </c>
      <c r="B144" s="7" t="str">
        <f>"00473899"</f>
        <v>00473899</v>
      </c>
    </row>
    <row r="145" spans="1:2" x14ac:dyDescent="0.2">
      <c r="A145" s="7">
        <v>140</v>
      </c>
      <c r="B145" s="7" t="str">
        <f>"00477378"</f>
        <v>00477378</v>
      </c>
    </row>
    <row r="146" spans="1:2" x14ac:dyDescent="0.2">
      <c r="A146" s="7">
        <v>141</v>
      </c>
      <c r="B146" s="7" t="str">
        <f>"00481420"</f>
        <v>00481420</v>
      </c>
    </row>
    <row r="147" spans="1:2" x14ac:dyDescent="0.2">
      <c r="A147" s="7">
        <v>142</v>
      </c>
      <c r="B147" s="7" t="str">
        <f>"00485786"</f>
        <v>00485786</v>
      </c>
    </row>
    <row r="148" spans="1:2" x14ac:dyDescent="0.2">
      <c r="A148" s="7">
        <v>143</v>
      </c>
      <c r="B148" s="7" t="str">
        <f>"00489604"</f>
        <v>00489604</v>
      </c>
    </row>
    <row r="149" spans="1:2" x14ac:dyDescent="0.2">
      <c r="A149" s="7">
        <v>144</v>
      </c>
      <c r="B149" s="7" t="str">
        <f>"00491110"</f>
        <v>00491110</v>
      </c>
    </row>
    <row r="150" spans="1:2" x14ac:dyDescent="0.2">
      <c r="A150" s="7">
        <v>145</v>
      </c>
      <c r="B150" s="7" t="str">
        <f>"00493813"</f>
        <v>00493813</v>
      </c>
    </row>
    <row r="151" spans="1:2" x14ac:dyDescent="0.2">
      <c r="A151" s="7">
        <v>146</v>
      </c>
      <c r="B151" s="7" t="str">
        <f>"00500566"</f>
        <v>00500566</v>
      </c>
    </row>
    <row r="152" spans="1:2" x14ac:dyDescent="0.2">
      <c r="A152" s="7">
        <v>147</v>
      </c>
      <c r="B152" s="7" t="str">
        <f>"00502211"</f>
        <v>00502211</v>
      </c>
    </row>
    <row r="153" spans="1:2" x14ac:dyDescent="0.2">
      <c r="A153" s="7">
        <v>148</v>
      </c>
      <c r="B153" s="7" t="str">
        <f>"00502599"</f>
        <v>00502599</v>
      </c>
    </row>
    <row r="154" spans="1:2" x14ac:dyDescent="0.2">
      <c r="A154" s="7">
        <v>149</v>
      </c>
      <c r="B154" s="7" t="str">
        <f>"00506755"</f>
        <v>00506755</v>
      </c>
    </row>
    <row r="155" spans="1:2" x14ac:dyDescent="0.2">
      <c r="A155" s="7">
        <v>150</v>
      </c>
      <c r="B155" s="7" t="str">
        <f>"00512969"</f>
        <v>00512969</v>
      </c>
    </row>
    <row r="156" spans="1:2" x14ac:dyDescent="0.2">
      <c r="A156" s="7">
        <v>151</v>
      </c>
      <c r="B156" s="7" t="str">
        <f>"00524739"</f>
        <v>00524739</v>
      </c>
    </row>
    <row r="157" spans="1:2" x14ac:dyDescent="0.2">
      <c r="A157" s="7">
        <v>152</v>
      </c>
      <c r="B157" s="7" t="str">
        <f>"00539502"</f>
        <v>00539502</v>
      </c>
    </row>
    <row r="158" spans="1:2" x14ac:dyDescent="0.2">
      <c r="A158" s="7">
        <v>153</v>
      </c>
      <c r="B158" s="7" t="str">
        <f>"00545334"</f>
        <v>00545334</v>
      </c>
    </row>
    <row r="159" spans="1:2" x14ac:dyDescent="0.2">
      <c r="A159" s="7">
        <v>154</v>
      </c>
      <c r="B159" s="7" t="str">
        <f>"00546297"</f>
        <v>00546297</v>
      </c>
    </row>
    <row r="160" spans="1:2" x14ac:dyDescent="0.2">
      <c r="A160" s="7">
        <v>155</v>
      </c>
      <c r="B160" s="7" t="str">
        <f>"00546641"</f>
        <v>00546641</v>
      </c>
    </row>
    <row r="161" spans="1:2" x14ac:dyDescent="0.2">
      <c r="A161" s="7">
        <v>156</v>
      </c>
      <c r="B161" s="7" t="str">
        <f>"00547940"</f>
        <v>00547940</v>
      </c>
    </row>
    <row r="162" spans="1:2" x14ac:dyDescent="0.2">
      <c r="A162" s="7">
        <v>157</v>
      </c>
      <c r="B162" s="7" t="str">
        <f>"00549185"</f>
        <v>00549185</v>
      </c>
    </row>
    <row r="163" spans="1:2" x14ac:dyDescent="0.2">
      <c r="A163" s="7">
        <v>158</v>
      </c>
      <c r="B163" s="7" t="str">
        <f>"00552027"</f>
        <v>00552027</v>
      </c>
    </row>
    <row r="164" spans="1:2" x14ac:dyDescent="0.2">
      <c r="A164" s="7">
        <v>159</v>
      </c>
      <c r="B164" s="7" t="str">
        <f>"00556419"</f>
        <v>00556419</v>
      </c>
    </row>
    <row r="165" spans="1:2" x14ac:dyDescent="0.2">
      <c r="A165" s="7">
        <v>160</v>
      </c>
      <c r="B165" s="7" t="str">
        <f>"00579493"</f>
        <v>00579493</v>
      </c>
    </row>
    <row r="166" spans="1:2" x14ac:dyDescent="0.2">
      <c r="A166" s="7">
        <v>161</v>
      </c>
      <c r="B166" s="7" t="str">
        <f>"00609465"</f>
        <v>00609465</v>
      </c>
    </row>
    <row r="167" spans="1:2" x14ac:dyDescent="0.2">
      <c r="A167" s="7">
        <v>162</v>
      </c>
      <c r="B167" s="7" t="str">
        <f>"00625816"</f>
        <v>00625816</v>
      </c>
    </row>
    <row r="168" spans="1:2" x14ac:dyDescent="0.2">
      <c r="A168" s="7">
        <v>163</v>
      </c>
      <c r="B168" s="7" t="str">
        <f>"00650866"</f>
        <v>00650866</v>
      </c>
    </row>
    <row r="169" spans="1:2" x14ac:dyDescent="0.2">
      <c r="A169" s="7">
        <v>164</v>
      </c>
      <c r="B169" s="7" t="str">
        <f>"00651003"</f>
        <v>00651003</v>
      </c>
    </row>
    <row r="170" spans="1:2" x14ac:dyDescent="0.2">
      <c r="A170" s="7">
        <v>165</v>
      </c>
      <c r="B170" s="7" t="str">
        <f>"00654501"</f>
        <v>00654501</v>
      </c>
    </row>
    <row r="171" spans="1:2" x14ac:dyDescent="0.2">
      <c r="A171" s="7">
        <v>166</v>
      </c>
      <c r="B171" s="7" t="str">
        <f>"00656191"</f>
        <v>00656191</v>
      </c>
    </row>
    <row r="172" spans="1:2" x14ac:dyDescent="0.2">
      <c r="A172" s="7">
        <v>167</v>
      </c>
      <c r="B172" s="7" t="str">
        <f>"00656691"</f>
        <v>00656691</v>
      </c>
    </row>
    <row r="173" spans="1:2" x14ac:dyDescent="0.2">
      <c r="A173" s="7">
        <v>168</v>
      </c>
      <c r="B173" s="7" t="str">
        <f>"00659107"</f>
        <v>00659107</v>
      </c>
    </row>
    <row r="174" spans="1:2" x14ac:dyDescent="0.2">
      <c r="A174" s="7">
        <v>169</v>
      </c>
      <c r="B174" s="7" t="str">
        <f>"00659541"</f>
        <v>00659541</v>
      </c>
    </row>
    <row r="175" spans="1:2" x14ac:dyDescent="0.2">
      <c r="A175" s="7">
        <v>170</v>
      </c>
      <c r="B175" s="7" t="str">
        <f>"00661023"</f>
        <v>00661023</v>
      </c>
    </row>
    <row r="176" spans="1:2" x14ac:dyDescent="0.2">
      <c r="A176" s="7">
        <v>171</v>
      </c>
      <c r="B176" s="7" t="str">
        <f>"00663367"</f>
        <v>00663367</v>
      </c>
    </row>
    <row r="177" spans="1:2" x14ac:dyDescent="0.2">
      <c r="A177" s="7">
        <v>172</v>
      </c>
      <c r="B177" s="7" t="str">
        <f>"00665501"</f>
        <v>00665501</v>
      </c>
    </row>
    <row r="178" spans="1:2" x14ac:dyDescent="0.2">
      <c r="A178" s="7">
        <v>173</v>
      </c>
      <c r="B178" s="7" t="str">
        <f>"00668236"</f>
        <v>00668236</v>
      </c>
    </row>
    <row r="179" spans="1:2" x14ac:dyDescent="0.2">
      <c r="A179" s="7">
        <v>174</v>
      </c>
      <c r="B179" s="7" t="str">
        <f>"00668665"</f>
        <v>00668665</v>
      </c>
    </row>
    <row r="180" spans="1:2" x14ac:dyDescent="0.2">
      <c r="A180" s="7">
        <v>175</v>
      </c>
      <c r="B180" s="7" t="str">
        <f>"00674528"</f>
        <v>00674528</v>
      </c>
    </row>
    <row r="181" spans="1:2" x14ac:dyDescent="0.2">
      <c r="A181" s="7">
        <v>176</v>
      </c>
      <c r="B181" s="7" t="str">
        <f>"00675789"</f>
        <v>00675789</v>
      </c>
    </row>
    <row r="182" spans="1:2" x14ac:dyDescent="0.2">
      <c r="A182" s="7">
        <v>177</v>
      </c>
      <c r="B182" s="7" t="str">
        <f>"00677883"</f>
        <v>00677883</v>
      </c>
    </row>
    <row r="183" spans="1:2" x14ac:dyDescent="0.2">
      <c r="A183" s="7">
        <v>178</v>
      </c>
      <c r="B183" s="7" t="str">
        <f>"00678419"</f>
        <v>00678419</v>
      </c>
    </row>
    <row r="184" spans="1:2" x14ac:dyDescent="0.2">
      <c r="A184" s="7">
        <v>179</v>
      </c>
      <c r="B184" s="7" t="str">
        <f>"00692337"</f>
        <v>00692337</v>
      </c>
    </row>
    <row r="185" spans="1:2" x14ac:dyDescent="0.2">
      <c r="A185" s="7">
        <v>180</v>
      </c>
      <c r="B185" s="7" t="str">
        <f>"00704748"</f>
        <v>00704748</v>
      </c>
    </row>
    <row r="186" spans="1:2" x14ac:dyDescent="0.2">
      <c r="A186" s="7">
        <v>181</v>
      </c>
      <c r="B186" s="7" t="str">
        <f>"00708575"</f>
        <v>00708575</v>
      </c>
    </row>
    <row r="187" spans="1:2" x14ac:dyDescent="0.2">
      <c r="A187" s="7">
        <v>182</v>
      </c>
      <c r="B187" s="7" t="str">
        <f>"00708825"</f>
        <v>00708825</v>
      </c>
    </row>
    <row r="188" spans="1:2" x14ac:dyDescent="0.2">
      <c r="A188" s="7">
        <v>183</v>
      </c>
      <c r="B188" s="7" t="str">
        <f>"00712520"</f>
        <v>00712520</v>
      </c>
    </row>
    <row r="189" spans="1:2" x14ac:dyDescent="0.2">
      <c r="A189" s="7">
        <v>184</v>
      </c>
      <c r="B189" s="7" t="str">
        <f>"00714296"</f>
        <v>00714296</v>
      </c>
    </row>
    <row r="190" spans="1:2" x14ac:dyDescent="0.2">
      <c r="A190" s="7">
        <v>185</v>
      </c>
      <c r="B190" s="7" t="str">
        <f>"00715584"</f>
        <v>00715584</v>
      </c>
    </row>
    <row r="191" spans="1:2" x14ac:dyDescent="0.2">
      <c r="A191" s="7">
        <v>186</v>
      </c>
      <c r="B191" s="7" t="str">
        <f>"00718527"</f>
        <v>00718527</v>
      </c>
    </row>
    <row r="192" spans="1:2" x14ac:dyDescent="0.2">
      <c r="A192" s="7">
        <v>187</v>
      </c>
      <c r="B192" s="7" t="str">
        <f>"00718736"</f>
        <v>00718736</v>
      </c>
    </row>
    <row r="193" spans="1:2" x14ac:dyDescent="0.2">
      <c r="A193" s="7">
        <v>188</v>
      </c>
      <c r="B193" s="7" t="str">
        <f>"00718796"</f>
        <v>00718796</v>
      </c>
    </row>
    <row r="194" spans="1:2" x14ac:dyDescent="0.2">
      <c r="A194" s="7">
        <v>189</v>
      </c>
      <c r="B194" s="7" t="str">
        <f>"00718996"</f>
        <v>00718996</v>
      </c>
    </row>
    <row r="195" spans="1:2" x14ac:dyDescent="0.2">
      <c r="A195" s="7">
        <v>190</v>
      </c>
      <c r="B195" s="7" t="str">
        <f>"00719175"</f>
        <v>00719175</v>
      </c>
    </row>
    <row r="196" spans="1:2" x14ac:dyDescent="0.2">
      <c r="A196" s="7">
        <v>191</v>
      </c>
      <c r="B196" s="7" t="str">
        <f>"00720951"</f>
        <v>00720951</v>
      </c>
    </row>
    <row r="197" spans="1:2" x14ac:dyDescent="0.2">
      <c r="A197" s="7">
        <v>192</v>
      </c>
      <c r="B197" s="7" t="str">
        <f>"00721204"</f>
        <v>00721204</v>
      </c>
    </row>
    <row r="198" spans="1:2" x14ac:dyDescent="0.2">
      <c r="A198" s="7">
        <v>193</v>
      </c>
      <c r="B198" s="7" t="str">
        <f>"00721265"</f>
        <v>00721265</v>
      </c>
    </row>
    <row r="199" spans="1:2" x14ac:dyDescent="0.2">
      <c r="A199" s="7">
        <v>194</v>
      </c>
      <c r="B199" s="7" t="str">
        <f>"00721270"</f>
        <v>00721270</v>
      </c>
    </row>
    <row r="200" spans="1:2" x14ac:dyDescent="0.2">
      <c r="A200" s="7">
        <v>195</v>
      </c>
      <c r="B200" s="7" t="str">
        <f>"00721368"</f>
        <v>00721368</v>
      </c>
    </row>
    <row r="201" spans="1:2" x14ac:dyDescent="0.2">
      <c r="A201" s="7">
        <v>196</v>
      </c>
      <c r="B201" s="7" t="str">
        <f>"00721397"</f>
        <v>00721397</v>
      </c>
    </row>
    <row r="202" spans="1:2" x14ac:dyDescent="0.2">
      <c r="A202" s="7">
        <v>197</v>
      </c>
      <c r="B202" s="7" t="str">
        <f>"00721684"</f>
        <v>00721684</v>
      </c>
    </row>
    <row r="203" spans="1:2" x14ac:dyDescent="0.2">
      <c r="A203" s="7">
        <v>198</v>
      </c>
      <c r="B203" s="7" t="str">
        <f>"00721704"</f>
        <v>00721704</v>
      </c>
    </row>
    <row r="204" spans="1:2" x14ac:dyDescent="0.2">
      <c r="A204" s="7">
        <v>199</v>
      </c>
      <c r="B204" s="7" t="str">
        <f>"00721741"</f>
        <v>00721741</v>
      </c>
    </row>
    <row r="205" spans="1:2" x14ac:dyDescent="0.2">
      <c r="A205" s="7">
        <v>200</v>
      </c>
      <c r="B205" s="7" t="str">
        <f>"00722338"</f>
        <v>00722338</v>
      </c>
    </row>
    <row r="206" spans="1:2" x14ac:dyDescent="0.2">
      <c r="A206" s="7">
        <v>201</v>
      </c>
      <c r="B206" s="7" t="str">
        <f>"00722561"</f>
        <v>00722561</v>
      </c>
    </row>
    <row r="207" spans="1:2" x14ac:dyDescent="0.2">
      <c r="A207" s="7">
        <v>202</v>
      </c>
      <c r="B207" s="7" t="str">
        <f>"00722662"</f>
        <v>00722662</v>
      </c>
    </row>
    <row r="208" spans="1:2" x14ac:dyDescent="0.2">
      <c r="A208" s="7">
        <v>203</v>
      </c>
      <c r="B208" s="7" t="str">
        <f>"00722914"</f>
        <v>00722914</v>
      </c>
    </row>
    <row r="209" spans="1:2" x14ac:dyDescent="0.2">
      <c r="A209" s="7">
        <v>204</v>
      </c>
      <c r="B209" s="7" t="str">
        <f>"00723003"</f>
        <v>00723003</v>
      </c>
    </row>
    <row r="210" spans="1:2" x14ac:dyDescent="0.2">
      <c r="A210" s="7">
        <v>205</v>
      </c>
      <c r="B210" s="7" t="str">
        <f>"00723097"</f>
        <v>00723097</v>
      </c>
    </row>
    <row r="211" spans="1:2" x14ac:dyDescent="0.2">
      <c r="A211" s="7">
        <v>206</v>
      </c>
      <c r="B211" s="7" t="str">
        <f>"00723250"</f>
        <v>00723250</v>
      </c>
    </row>
    <row r="212" spans="1:2" x14ac:dyDescent="0.2">
      <c r="A212" s="7">
        <v>207</v>
      </c>
      <c r="B212" s="7" t="str">
        <f>"00723288"</f>
        <v>00723288</v>
      </c>
    </row>
    <row r="213" spans="1:2" x14ac:dyDescent="0.2">
      <c r="A213" s="7">
        <v>208</v>
      </c>
      <c r="B213" s="7" t="str">
        <f>"00723926"</f>
        <v>00723926</v>
      </c>
    </row>
    <row r="214" spans="1:2" x14ac:dyDescent="0.2">
      <c r="A214" s="7">
        <v>209</v>
      </c>
      <c r="B214" s="7" t="str">
        <f>"00723968"</f>
        <v>00723968</v>
      </c>
    </row>
    <row r="215" spans="1:2" x14ac:dyDescent="0.2">
      <c r="A215" s="7">
        <v>210</v>
      </c>
      <c r="B215" s="7" t="str">
        <f>"00723981"</f>
        <v>00723981</v>
      </c>
    </row>
    <row r="216" spans="1:2" x14ac:dyDescent="0.2">
      <c r="A216" s="7">
        <v>211</v>
      </c>
      <c r="B216" s="7" t="str">
        <f>"00724093"</f>
        <v>00724093</v>
      </c>
    </row>
    <row r="217" spans="1:2" x14ac:dyDescent="0.2">
      <c r="A217" s="7">
        <v>212</v>
      </c>
      <c r="B217" s="7" t="str">
        <f>"00724422"</f>
        <v>00724422</v>
      </c>
    </row>
    <row r="218" spans="1:2" x14ac:dyDescent="0.2">
      <c r="A218" s="7">
        <v>213</v>
      </c>
      <c r="B218" s="7" t="str">
        <f>"00724526"</f>
        <v>00724526</v>
      </c>
    </row>
    <row r="219" spans="1:2" x14ac:dyDescent="0.2">
      <c r="A219" s="7">
        <v>214</v>
      </c>
      <c r="B219" s="7" t="str">
        <f>"00724914"</f>
        <v>00724914</v>
      </c>
    </row>
    <row r="220" spans="1:2" x14ac:dyDescent="0.2">
      <c r="A220" s="7">
        <v>215</v>
      </c>
      <c r="B220" s="7" t="str">
        <f>"00724986"</f>
        <v>00724986</v>
      </c>
    </row>
    <row r="221" spans="1:2" x14ac:dyDescent="0.2">
      <c r="A221" s="7">
        <v>216</v>
      </c>
      <c r="B221" s="7" t="str">
        <f>"00725535"</f>
        <v>00725535</v>
      </c>
    </row>
    <row r="222" spans="1:2" x14ac:dyDescent="0.2">
      <c r="A222" s="7">
        <v>217</v>
      </c>
      <c r="B222" s="7" t="str">
        <f>"00726154"</f>
        <v>00726154</v>
      </c>
    </row>
    <row r="223" spans="1:2" x14ac:dyDescent="0.2">
      <c r="A223" s="7">
        <v>218</v>
      </c>
      <c r="B223" s="7" t="str">
        <f>"00726511"</f>
        <v>00726511</v>
      </c>
    </row>
    <row r="224" spans="1:2" x14ac:dyDescent="0.2">
      <c r="A224" s="7">
        <v>219</v>
      </c>
      <c r="B224" s="7" t="str">
        <f>"00726571"</f>
        <v>00726571</v>
      </c>
    </row>
    <row r="225" spans="1:2" x14ac:dyDescent="0.2">
      <c r="A225" s="7">
        <v>220</v>
      </c>
      <c r="B225" s="7" t="str">
        <f>"00726670"</f>
        <v>00726670</v>
      </c>
    </row>
    <row r="226" spans="1:2" x14ac:dyDescent="0.2">
      <c r="A226" s="7">
        <v>221</v>
      </c>
      <c r="B226" s="7" t="str">
        <f>"00726753"</f>
        <v>00726753</v>
      </c>
    </row>
    <row r="227" spans="1:2" x14ac:dyDescent="0.2">
      <c r="A227" s="7">
        <v>222</v>
      </c>
      <c r="B227" s="7" t="str">
        <f>"00726981"</f>
        <v>00726981</v>
      </c>
    </row>
    <row r="228" spans="1:2" x14ac:dyDescent="0.2">
      <c r="A228" s="7">
        <v>223</v>
      </c>
      <c r="B228" s="7" t="str">
        <f>"00727144"</f>
        <v>00727144</v>
      </c>
    </row>
    <row r="229" spans="1:2" x14ac:dyDescent="0.2">
      <c r="A229" s="7">
        <v>224</v>
      </c>
      <c r="B229" s="7" t="str">
        <f>"00727183"</f>
        <v>00727183</v>
      </c>
    </row>
    <row r="230" spans="1:2" x14ac:dyDescent="0.2">
      <c r="A230" s="7">
        <v>225</v>
      </c>
      <c r="B230" s="7" t="str">
        <f>"00727295"</f>
        <v>00727295</v>
      </c>
    </row>
    <row r="231" spans="1:2" x14ac:dyDescent="0.2">
      <c r="A231" s="7">
        <v>226</v>
      </c>
      <c r="B231" s="7" t="str">
        <f>"00727501"</f>
        <v>00727501</v>
      </c>
    </row>
    <row r="232" spans="1:2" x14ac:dyDescent="0.2">
      <c r="A232" s="7">
        <v>227</v>
      </c>
      <c r="B232" s="7" t="str">
        <f>"00727757"</f>
        <v>00727757</v>
      </c>
    </row>
    <row r="233" spans="1:2" x14ac:dyDescent="0.2">
      <c r="A233" s="7">
        <v>228</v>
      </c>
      <c r="B233" s="7" t="str">
        <f>"00729031"</f>
        <v>00729031</v>
      </c>
    </row>
    <row r="234" spans="1:2" x14ac:dyDescent="0.2">
      <c r="A234" s="7">
        <v>229</v>
      </c>
      <c r="B234" s="7" t="str">
        <f>"00729968"</f>
        <v>00729968</v>
      </c>
    </row>
    <row r="235" spans="1:2" x14ac:dyDescent="0.2">
      <c r="A235" s="7">
        <v>230</v>
      </c>
      <c r="B235" s="7" t="str">
        <f>"00730062"</f>
        <v>00730062</v>
      </c>
    </row>
    <row r="236" spans="1:2" x14ac:dyDescent="0.2">
      <c r="A236" s="7">
        <v>231</v>
      </c>
      <c r="B236" s="7" t="str">
        <f>"20160710814"</f>
        <v>20160710814</v>
      </c>
    </row>
    <row r="237" spans="1:2" x14ac:dyDescent="0.2">
      <c r="A237" s="7">
        <v>232</v>
      </c>
      <c r="B237" s="7" t="str">
        <f>"200712002362"</f>
        <v>200712002362</v>
      </c>
    </row>
    <row r="238" spans="1:2" x14ac:dyDescent="0.2">
      <c r="A238" s="7">
        <v>233</v>
      </c>
      <c r="B238" s="7" t="str">
        <f>"200712005321"</f>
        <v>200712005321</v>
      </c>
    </row>
    <row r="239" spans="1:2" x14ac:dyDescent="0.2">
      <c r="A239" s="7">
        <v>234</v>
      </c>
      <c r="B239" s="7" t="str">
        <f>"200712005712"</f>
        <v>200712005712</v>
      </c>
    </row>
    <row r="240" spans="1:2" x14ac:dyDescent="0.2">
      <c r="A240" s="7">
        <v>235</v>
      </c>
      <c r="B240" s="7" t="str">
        <f>"200712005758"</f>
        <v>200712005758</v>
      </c>
    </row>
    <row r="241" spans="1:2" x14ac:dyDescent="0.2">
      <c r="A241" s="7">
        <v>236</v>
      </c>
      <c r="B241" s="7" t="str">
        <f>"200712005782"</f>
        <v>200712005782</v>
      </c>
    </row>
    <row r="242" spans="1:2" x14ac:dyDescent="0.2">
      <c r="A242" s="7">
        <v>237</v>
      </c>
      <c r="B242" s="7" t="str">
        <f>"200801003555"</f>
        <v>200801003555</v>
      </c>
    </row>
    <row r="243" spans="1:2" x14ac:dyDescent="0.2">
      <c r="A243" s="7">
        <v>238</v>
      </c>
      <c r="B243" s="7" t="str">
        <f>"200801006146"</f>
        <v>200801006146</v>
      </c>
    </row>
    <row r="244" spans="1:2" x14ac:dyDescent="0.2">
      <c r="A244" s="7">
        <v>239</v>
      </c>
      <c r="B244" s="7" t="str">
        <f>"200801006288"</f>
        <v>200801006288</v>
      </c>
    </row>
    <row r="245" spans="1:2" x14ac:dyDescent="0.2">
      <c r="A245" s="7">
        <v>240</v>
      </c>
      <c r="B245" s="7" t="str">
        <f>"200801011603"</f>
        <v>200801011603</v>
      </c>
    </row>
    <row r="246" spans="1:2" x14ac:dyDescent="0.2">
      <c r="A246" s="7">
        <v>241</v>
      </c>
      <c r="B246" s="7" t="str">
        <f>"200801011859"</f>
        <v>200801011859</v>
      </c>
    </row>
    <row r="247" spans="1:2" x14ac:dyDescent="0.2">
      <c r="A247" s="7">
        <v>242</v>
      </c>
      <c r="B247" s="7" t="str">
        <f>"200802004476"</f>
        <v>200802004476</v>
      </c>
    </row>
    <row r="248" spans="1:2" x14ac:dyDescent="0.2">
      <c r="A248" s="7">
        <v>243</v>
      </c>
      <c r="B248" s="7" t="str">
        <f>"200802007058"</f>
        <v>200802007058</v>
      </c>
    </row>
    <row r="249" spans="1:2" x14ac:dyDescent="0.2">
      <c r="A249" s="7">
        <v>244</v>
      </c>
      <c r="B249" s="7" t="str">
        <f>"200802012097"</f>
        <v>200802012097</v>
      </c>
    </row>
    <row r="250" spans="1:2" x14ac:dyDescent="0.2">
      <c r="A250" s="7">
        <v>245</v>
      </c>
      <c r="B250" s="7" t="str">
        <f>"200804000453"</f>
        <v>200804000453</v>
      </c>
    </row>
    <row r="251" spans="1:2" x14ac:dyDescent="0.2">
      <c r="A251" s="7">
        <v>246</v>
      </c>
      <c r="B251" s="7" t="str">
        <f>"200806000807"</f>
        <v>200806000807</v>
      </c>
    </row>
    <row r="252" spans="1:2" x14ac:dyDescent="0.2">
      <c r="A252" s="7">
        <v>247</v>
      </c>
      <c r="B252" s="7" t="str">
        <f>"200808000365"</f>
        <v>200808000365</v>
      </c>
    </row>
    <row r="253" spans="1:2" x14ac:dyDescent="0.2">
      <c r="A253" s="7">
        <v>248</v>
      </c>
      <c r="B253" s="7" t="str">
        <f>"200808000495"</f>
        <v>200808000495</v>
      </c>
    </row>
    <row r="254" spans="1:2" x14ac:dyDescent="0.2">
      <c r="A254" s="7">
        <v>249</v>
      </c>
      <c r="B254" s="7" t="str">
        <f>"200902000031"</f>
        <v>200902000031</v>
      </c>
    </row>
    <row r="255" spans="1:2" x14ac:dyDescent="0.2">
      <c r="A255" s="7">
        <v>250</v>
      </c>
      <c r="B255" s="7" t="str">
        <f>"200903000760"</f>
        <v>200903000760</v>
      </c>
    </row>
    <row r="256" spans="1:2" x14ac:dyDescent="0.2">
      <c r="A256" s="7">
        <v>251</v>
      </c>
      <c r="B256" s="7" t="str">
        <f>"200905000377"</f>
        <v>200905000377</v>
      </c>
    </row>
    <row r="257" spans="1:2" x14ac:dyDescent="0.2">
      <c r="A257" s="7">
        <v>252</v>
      </c>
      <c r="B257" s="7" t="str">
        <f>"201001000200"</f>
        <v>201001000200</v>
      </c>
    </row>
    <row r="258" spans="1:2" x14ac:dyDescent="0.2">
      <c r="A258" s="7">
        <v>253</v>
      </c>
      <c r="B258" s="7" t="str">
        <f>"201002000174"</f>
        <v>201002000174</v>
      </c>
    </row>
    <row r="259" spans="1:2" x14ac:dyDescent="0.2">
      <c r="A259" s="7">
        <v>254</v>
      </c>
      <c r="B259" s="7" t="str">
        <f>"201012000034"</f>
        <v>201012000034</v>
      </c>
    </row>
    <row r="260" spans="1:2" x14ac:dyDescent="0.2">
      <c r="A260" s="7">
        <v>255</v>
      </c>
      <c r="B260" s="7" t="str">
        <f>"201102000970"</f>
        <v>201102000970</v>
      </c>
    </row>
    <row r="261" spans="1:2" x14ac:dyDescent="0.2">
      <c r="A261" s="7">
        <v>256</v>
      </c>
      <c r="B261" s="7" t="str">
        <f>"201109000150"</f>
        <v>201109000150</v>
      </c>
    </row>
    <row r="262" spans="1:2" x14ac:dyDescent="0.2">
      <c r="A262" s="7">
        <v>257</v>
      </c>
      <c r="B262" s="7" t="str">
        <f>"201304005908"</f>
        <v>201304005908</v>
      </c>
    </row>
    <row r="263" spans="1:2" x14ac:dyDescent="0.2">
      <c r="A263" s="7">
        <v>258</v>
      </c>
      <c r="B263" s="7" t="str">
        <f>"201401000510"</f>
        <v>201401000510</v>
      </c>
    </row>
    <row r="264" spans="1:2" x14ac:dyDescent="0.2">
      <c r="A264" s="7">
        <v>259</v>
      </c>
      <c r="B264" s="7" t="str">
        <f>"201402001367"</f>
        <v>201402001367</v>
      </c>
    </row>
    <row r="265" spans="1:2" x14ac:dyDescent="0.2">
      <c r="A265" s="7">
        <v>260</v>
      </c>
      <c r="B265" s="7" t="str">
        <f>"201402003344"</f>
        <v>201402003344</v>
      </c>
    </row>
    <row r="266" spans="1:2" x14ac:dyDescent="0.2">
      <c r="A266" s="7">
        <v>261</v>
      </c>
      <c r="B266" s="7" t="str">
        <f>"201402004198"</f>
        <v>201402004198</v>
      </c>
    </row>
    <row r="267" spans="1:2" x14ac:dyDescent="0.2">
      <c r="A267" s="7">
        <v>262</v>
      </c>
      <c r="B267" s="7" t="str">
        <f>"201402004350"</f>
        <v>201402004350</v>
      </c>
    </row>
    <row r="268" spans="1:2" x14ac:dyDescent="0.2">
      <c r="A268" s="7">
        <v>263</v>
      </c>
      <c r="B268" s="7" t="str">
        <f>"201402004958"</f>
        <v>201402004958</v>
      </c>
    </row>
    <row r="269" spans="1:2" x14ac:dyDescent="0.2">
      <c r="A269" s="7">
        <v>264</v>
      </c>
      <c r="B269" s="7" t="str">
        <f>"201402005498"</f>
        <v>201402005498</v>
      </c>
    </row>
    <row r="270" spans="1:2" x14ac:dyDescent="0.2">
      <c r="A270" s="7">
        <v>265</v>
      </c>
      <c r="B270" s="7" t="str">
        <f>"201402006063"</f>
        <v>201402006063</v>
      </c>
    </row>
    <row r="271" spans="1:2" x14ac:dyDescent="0.2">
      <c r="A271" s="7">
        <v>266</v>
      </c>
      <c r="B271" s="7" t="str">
        <f>"201402006995"</f>
        <v>201402006995</v>
      </c>
    </row>
    <row r="272" spans="1:2" x14ac:dyDescent="0.2">
      <c r="A272" s="7">
        <v>267</v>
      </c>
      <c r="B272" s="7" t="str">
        <f>"201402007570"</f>
        <v>201402007570</v>
      </c>
    </row>
    <row r="273" spans="1:2" x14ac:dyDescent="0.2">
      <c r="A273" s="7">
        <v>268</v>
      </c>
      <c r="B273" s="7" t="str">
        <f>"201402009668"</f>
        <v>201402009668</v>
      </c>
    </row>
    <row r="274" spans="1:2" x14ac:dyDescent="0.2">
      <c r="A274" s="7">
        <v>269</v>
      </c>
      <c r="B274" s="7" t="str">
        <f>"201402010339"</f>
        <v>201402010339</v>
      </c>
    </row>
    <row r="275" spans="1:2" x14ac:dyDescent="0.2">
      <c r="A275" s="7">
        <v>270</v>
      </c>
      <c r="B275" s="7" t="str">
        <f>"201402011627"</f>
        <v>201402011627</v>
      </c>
    </row>
    <row r="276" spans="1:2" x14ac:dyDescent="0.2">
      <c r="A276" s="7">
        <v>271</v>
      </c>
      <c r="B276" s="7" t="str">
        <f>"201402011910"</f>
        <v>201402011910</v>
      </c>
    </row>
    <row r="277" spans="1:2" x14ac:dyDescent="0.2">
      <c r="A277" s="7">
        <v>272</v>
      </c>
      <c r="B277" s="7" t="str">
        <f>"201402012181"</f>
        <v>201402012181</v>
      </c>
    </row>
    <row r="278" spans="1:2" x14ac:dyDescent="0.2">
      <c r="A278" s="7">
        <v>273</v>
      </c>
      <c r="B278" s="7" t="str">
        <f>"201402012406"</f>
        <v>201402012406</v>
      </c>
    </row>
    <row r="279" spans="1:2" x14ac:dyDescent="0.2">
      <c r="A279" s="7">
        <v>274</v>
      </c>
      <c r="B279" s="7" t="str">
        <f>"201402012559"</f>
        <v>201402012559</v>
      </c>
    </row>
    <row r="280" spans="1:2" x14ac:dyDescent="0.2">
      <c r="A280" s="7">
        <v>275</v>
      </c>
      <c r="B280" s="7" t="str">
        <f>"201404000076"</f>
        <v>201404000076</v>
      </c>
    </row>
    <row r="281" spans="1:2" x14ac:dyDescent="0.2">
      <c r="A281" s="7">
        <v>276</v>
      </c>
      <c r="B281" s="7" t="str">
        <f>"201405000908"</f>
        <v>201405000908</v>
      </c>
    </row>
    <row r="282" spans="1:2" x14ac:dyDescent="0.2">
      <c r="A282" s="7">
        <v>277</v>
      </c>
      <c r="B282" s="7" t="str">
        <f>"201406000842"</f>
        <v>201406000842</v>
      </c>
    </row>
    <row r="283" spans="1:2" x14ac:dyDescent="0.2">
      <c r="A283" s="7">
        <v>278</v>
      </c>
      <c r="B283" s="7" t="str">
        <f>"201406001011"</f>
        <v>201406001011</v>
      </c>
    </row>
    <row r="284" spans="1:2" x14ac:dyDescent="0.2">
      <c r="A284" s="7">
        <v>279</v>
      </c>
      <c r="B284" s="7" t="str">
        <f>"201406001962"</f>
        <v>201406001962</v>
      </c>
    </row>
    <row r="285" spans="1:2" x14ac:dyDescent="0.2">
      <c r="A285" s="7">
        <v>280</v>
      </c>
      <c r="B285" s="7" t="str">
        <f>"201406003283"</f>
        <v>201406003283</v>
      </c>
    </row>
    <row r="286" spans="1:2" x14ac:dyDescent="0.2">
      <c r="A286" s="7">
        <v>281</v>
      </c>
      <c r="B286" s="7" t="str">
        <f>"201406003292"</f>
        <v>201406003292</v>
      </c>
    </row>
    <row r="287" spans="1:2" x14ac:dyDescent="0.2">
      <c r="A287" s="7">
        <v>282</v>
      </c>
      <c r="B287" s="7" t="str">
        <f>"201406003817"</f>
        <v>201406003817</v>
      </c>
    </row>
    <row r="288" spans="1:2" x14ac:dyDescent="0.2">
      <c r="A288" s="7">
        <v>283</v>
      </c>
      <c r="B288" s="7" t="str">
        <f>"201406004646"</f>
        <v>201406004646</v>
      </c>
    </row>
    <row r="289" spans="1:2" x14ac:dyDescent="0.2">
      <c r="A289" s="7">
        <v>284</v>
      </c>
      <c r="B289" s="7" t="str">
        <f>"201406006047"</f>
        <v>201406006047</v>
      </c>
    </row>
    <row r="290" spans="1:2" x14ac:dyDescent="0.2">
      <c r="A290" s="7">
        <v>285</v>
      </c>
      <c r="B290" s="7" t="str">
        <f>"201406007869"</f>
        <v>201406007869</v>
      </c>
    </row>
    <row r="291" spans="1:2" x14ac:dyDescent="0.2">
      <c r="A291" s="7">
        <v>286</v>
      </c>
      <c r="B291" s="7" t="str">
        <f>"201406009743"</f>
        <v>201406009743</v>
      </c>
    </row>
    <row r="292" spans="1:2" x14ac:dyDescent="0.2">
      <c r="A292" s="7">
        <v>287</v>
      </c>
      <c r="B292" s="7" t="str">
        <f>"201406013753"</f>
        <v>201406013753</v>
      </c>
    </row>
    <row r="293" spans="1:2" x14ac:dyDescent="0.2">
      <c r="A293" s="7">
        <v>288</v>
      </c>
      <c r="B293" s="7" t="str">
        <f>"201406014448"</f>
        <v>201406014448</v>
      </c>
    </row>
    <row r="294" spans="1:2" x14ac:dyDescent="0.2">
      <c r="A294" s="7">
        <v>289</v>
      </c>
      <c r="B294" s="7" t="str">
        <f>"201406016284"</f>
        <v>201406016284</v>
      </c>
    </row>
    <row r="295" spans="1:2" x14ac:dyDescent="0.2">
      <c r="A295" s="7">
        <v>290</v>
      </c>
      <c r="B295" s="7" t="str">
        <f>"201406017995"</f>
        <v>201406017995</v>
      </c>
    </row>
    <row r="296" spans="1:2" x14ac:dyDescent="0.2">
      <c r="A296" s="7">
        <v>291</v>
      </c>
      <c r="B296" s="7" t="str">
        <f>"201406018749"</f>
        <v>201406018749</v>
      </c>
    </row>
    <row r="297" spans="1:2" x14ac:dyDescent="0.2">
      <c r="A297" s="7">
        <v>292</v>
      </c>
      <c r="B297" s="7" t="str">
        <f>"201407000238"</f>
        <v>201407000238</v>
      </c>
    </row>
    <row r="298" spans="1:2" x14ac:dyDescent="0.2">
      <c r="A298" s="7">
        <v>293</v>
      </c>
      <c r="B298" s="7" t="str">
        <f>"201408000151"</f>
        <v>201408000151</v>
      </c>
    </row>
    <row r="299" spans="1:2" x14ac:dyDescent="0.2">
      <c r="A299" s="7">
        <v>294</v>
      </c>
      <c r="B299" s="7" t="str">
        <f>"201408000156"</f>
        <v>201408000156</v>
      </c>
    </row>
    <row r="300" spans="1:2" x14ac:dyDescent="0.2">
      <c r="A300" s="7">
        <v>295</v>
      </c>
      <c r="B300" s="7" t="str">
        <f>"201409002462"</f>
        <v>201409002462</v>
      </c>
    </row>
    <row r="301" spans="1:2" x14ac:dyDescent="0.2">
      <c r="A301" s="7">
        <v>296</v>
      </c>
      <c r="B301" s="7" t="str">
        <f>"201409003337"</f>
        <v>201409003337</v>
      </c>
    </row>
    <row r="302" spans="1:2" x14ac:dyDescent="0.2">
      <c r="A302" s="7">
        <v>297</v>
      </c>
      <c r="B302" s="7" t="str">
        <f>"201409003966"</f>
        <v>201409003966</v>
      </c>
    </row>
    <row r="303" spans="1:2" x14ac:dyDescent="0.2">
      <c r="A303" s="7">
        <v>298</v>
      </c>
      <c r="B303" s="7" t="str">
        <f>"201409004796"</f>
        <v>201409004796</v>
      </c>
    </row>
    <row r="304" spans="1:2" x14ac:dyDescent="0.2">
      <c r="A304" s="7">
        <v>299</v>
      </c>
      <c r="B304" s="7" t="str">
        <f>"201409004841"</f>
        <v>201409004841</v>
      </c>
    </row>
    <row r="305" spans="1:2" x14ac:dyDescent="0.2">
      <c r="A305" s="7">
        <v>300</v>
      </c>
      <c r="B305" s="7" t="str">
        <f>"201409005293"</f>
        <v>201409005293</v>
      </c>
    </row>
    <row r="306" spans="1:2" x14ac:dyDescent="0.2">
      <c r="A306" s="7">
        <v>301</v>
      </c>
      <c r="B306" s="7" t="str">
        <f>"201409005366"</f>
        <v>201409005366</v>
      </c>
    </row>
    <row r="307" spans="1:2" x14ac:dyDescent="0.2">
      <c r="A307" s="7">
        <v>302</v>
      </c>
      <c r="B307" s="7" t="str">
        <f>"201410000546"</f>
        <v>201410000546</v>
      </c>
    </row>
    <row r="308" spans="1:2" x14ac:dyDescent="0.2">
      <c r="A308" s="7">
        <v>303</v>
      </c>
      <c r="B308" s="7" t="str">
        <f>"201410001691"</f>
        <v>201410001691</v>
      </c>
    </row>
    <row r="309" spans="1:2" x14ac:dyDescent="0.2">
      <c r="A309" s="7">
        <v>304</v>
      </c>
      <c r="B309" s="7" t="str">
        <f>"201410003707"</f>
        <v>201410003707</v>
      </c>
    </row>
    <row r="310" spans="1:2" x14ac:dyDescent="0.2">
      <c r="A310" s="7">
        <v>305</v>
      </c>
      <c r="B310" s="7" t="str">
        <f>"201410004729"</f>
        <v>201410004729</v>
      </c>
    </row>
    <row r="311" spans="1:2" x14ac:dyDescent="0.2">
      <c r="A311" s="7">
        <v>306</v>
      </c>
      <c r="B311" s="7" t="str">
        <f>"201410006183"</f>
        <v>201410006183</v>
      </c>
    </row>
    <row r="312" spans="1:2" x14ac:dyDescent="0.2">
      <c r="A312" s="7">
        <v>307</v>
      </c>
      <c r="B312" s="7" t="str">
        <f>"201410010657"</f>
        <v>201410010657</v>
      </c>
    </row>
    <row r="313" spans="1:2" x14ac:dyDescent="0.2">
      <c r="A313" s="7">
        <v>308</v>
      </c>
      <c r="B313" s="7" t="str">
        <f>"201410012181"</f>
        <v>201410012181</v>
      </c>
    </row>
    <row r="314" spans="1:2" x14ac:dyDescent="0.2">
      <c r="A314" s="7">
        <v>309</v>
      </c>
      <c r="B314" s="7" t="str">
        <f>"201410012595"</f>
        <v>201410012595</v>
      </c>
    </row>
    <row r="315" spans="1:2" x14ac:dyDescent="0.2">
      <c r="A315" s="7">
        <v>310</v>
      </c>
      <c r="B315" s="7" t="str">
        <f>"201410012600"</f>
        <v>201410012600</v>
      </c>
    </row>
    <row r="316" spans="1:2" x14ac:dyDescent="0.2">
      <c r="A316" s="7">
        <v>311</v>
      </c>
      <c r="B316" s="7" t="str">
        <f>"201411001216"</f>
        <v>201411001216</v>
      </c>
    </row>
    <row r="317" spans="1:2" x14ac:dyDescent="0.2">
      <c r="A317" s="7">
        <v>312</v>
      </c>
      <c r="B317" s="7" t="str">
        <f>"201411001425"</f>
        <v>201411001425</v>
      </c>
    </row>
    <row r="318" spans="1:2" x14ac:dyDescent="0.2">
      <c r="A318" s="7">
        <v>313</v>
      </c>
      <c r="B318" s="7" t="str">
        <f>"201411001633"</f>
        <v>201411001633</v>
      </c>
    </row>
    <row r="319" spans="1:2" x14ac:dyDescent="0.2">
      <c r="A319" s="7">
        <v>314</v>
      </c>
      <c r="B319" s="7" t="str">
        <f>"201412000264"</f>
        <v>201412000264</v>
      </c>
    </row>
    <row r="320" spans="1:2" x14ac:dyDescent="0.2">
      <c r="A320" s="7">
        <v>315</v>
      </c>
      <c r="B320" s="7" t="str">
        <f>"201412004252"</f>
        <v>201412004252</v>
      </c>
    </row>
    <row r="321" spans="1:2" x14ac:dyDescent="0.2">
      <c r="A321" s="7">
        <v>316</v>
      </c>
      <c r="B321" s="7" t="str">
        <f>"201412004634"</f>
        <v>201412004634</v>
      </c>
    </row>
    <row r="322" spans="1:2" x14ac:dyDescent="0.2">
      <c r="A322" s="7">
        <v>317</v>
      </c>
      <c r="B322" s="7" t="str">
        <f>"201412005295"</f>
        <v>201412005295</v>
      </c>
    </row>
    <row r="323" spans="1:2" x14ac:dyDescent="0.2">
      <c r="A323" s="7">
        <v>318</v>
      </c>
      <c r="B323" s="7" t="str">
        <f>"201412005670"</f>
        <v>201412005670</v>
      </c>
    </row>
    <row r="324" spans="1:2" x14ac:dyDescent="0.2">
      <c r="A324" s="7">
        <v>319</v>
      </c>
      <c r="B324" s="7" t="str">
        <f>"201412006082"</f>
        <v>201412006082</v>
      </c>
    </row>
    <row r="325" spans="1:2" x14ac:dyDescent="0.2">
      <c r="A325" s="7">
        <v>320</v>
      </c>
      <c r="B325" s="7" t="str">
        <f>"201412006374"</f>
        <v>201412006374</v>
      </c>
    </row>
    <row r="326" spans="1:2" x14ac:dyDescent="0.2">
      <c r="A326" s="7">
        <v>321</v>
      </c>
      <c r="B326" s="7" t="str">
        <f>"201502001585"</f>
        <v>201502001585</v>
      </c>
    </row>
    <row r="327" spans="1:2" x14ac:dyDescent="0.2">
      <c r="A327" s="7">
        <v>322</v>
      </c>
      <c r="B327" s="7" t="str">
        <f>"201502002045"</f>
        <v>201502002045</v>
      </c>
    </row>
    <row r="328" spans="1:2" x14ac:dyDescent="0.2">
      <c r="A328" s="7">
        <v>323</v>
      </c>
      <c r="B328" s="7" t="str">
        <f>"201503000219"</f>
        <v>201503000219</v>
      </c>
    </row>
    <row r="329" spans="1:2" x14ac:dyDescent="0.2">
      <c r="A329" s="7">
        <v>324</v>
      </c>
      <c r="B329" s="7" t="str">
        <f>"201504000165"</f>
        <v>201504000165</v>
      </c>
    </row>
    <row r="330" spans="1:2" x14ac:dyDescent="0.2">
      <c r="A330" s="7">
        <v>325</v>
      </c>
      <c r="B330" s="7" t="str">
        <f>"201504001681"</f>
        <v>201504001681</v>
      </c>
    </row>
    <row r="331" spans="1:2" x14ac:dyDescent="0.2">
      <c r="A331" s="7">
        <v>326</v>
      </c>
      <c r="B331" s="7" t="str">
        <f>"201504003231"</f>
        <v>201504003231</v>
      </c>
    </row>
    <row r="332" spans="1:2" x14ac:dyDescent="0.2">
      <c r="A332" s="7">
        <v>327</v>
      </c>
      <c r="B332" s="7" t="str">
        <f>"201506000801"</f>
        <v>201506000801</v>
      </c>
    </row>
    <row r="333" spans="1:2" x14ac:dyDescent="0.2">
      <c r="A333" s="7">
        <v>328</v>
      </c>
      <c r="B333" s="7" t="str">
        <f>"201506001281"</f>
        <v>201506001281</v>
      </c>
    </row>
    <row r="334" spans="1:2" x14ac:dyDescent="0.2">
      <c r="A334" s="7">
        <v>329</v>
      </c>
      <c r="B334" s="7" t="str">
        <f>"201506004107"</f>
        <v>201506004107</v>
      </c>
    </row>
    <row r="335" spans="1:2" x14ac:dyDescent="0.2">
      <c r="A335" s="7">
        <v>330</v>
      </c>
      <c r="B335" s="7" t="str">
        <f>"201507000057"</f>
        <v>201507000057</v>
      </c>
    </row>
    <row r="336" spans="1:2" x14ac:dyDescent="0.2">
      <c r="A336" s="7">
        <v>331</v>
      </c>
      <c r="B336" s="7" t="str">
        <f>"201507000142"</f>
        <v>201507000142</v>
      </c>
    </row>
    <row r="337" spans="1:2" x14ac:dyDescent="0.2">
      <c r="A337" s="7">
        <v>332</v>
      </c>
      <c r="B337" s="7" t="str">
        <f>"201507001520"</f>
        <v>201507001520</v>
      </c>
    </row>
    <row r="338" spans="1:2" x14ac:dyDescent="0.2">
      <c r="A338" s="7">
        <v>333</v>
      </c>
      <c r="B338" s="7" t="str">
        <f>"201507001950"</f>
        <v>201507001950</v>
      </c>
    </row>
    <row r="339" spans="1:2" x14ac:dyDescent="0.2">
      <c r="A339" s="7">
        <v>334</v>
      </c>
      <c r="B339" s="7" t="str">
        <f>"201507003897"</f>
        <v>201507003897</v>
      </c>
    </row>
    <row r="340" spans="1:2" x14ac:dyDescent="0.2">
      <c r="A340" s="7">
        <v>335</v>
      </c>
      <c r="B340" s="7" t="str">
        <f>"201510001099"</f>
        <v>201510001099</v>
      </c>
    </row>
    <row r="341" spans="1:2" x14ac:dyDescent="0.2">
      <c r="A341" s="7">
        <v>336</v>
      </c>
      <c r="B341" s="7" t="str">
        <f>"201510001197"</f>
        <v>201510001197</v>
      </c>
    </row>
    <row r="342" spans="1:2" x14ac:dyDescent="0.2">
      <c r="A342" s="7">
        <v>337</v>
      </c>
      <c r="B342" s="7" t="str">
        <f>"201510002783"</f>
        <v>201510002783</v>
      </c>
    </row>
    <row r="343" spans="1:2" x14ac:dyDescent="0.2">
      <c r="A343" s="7">
        <v>338</v>
      </c>
      <c r="B343" s="7" t="str">
        <f>"201511005017"</f>
        <v>201511005017</v>
      </c>
    </row>
    <row r="344" spans="1:2" x14ac:dyDescent="0.2">
      <c r="A344" s="7">
        <v>339</v>
      </c>
      <c r="B344" s="7" t="str">
        <f>"201511006471"</f>
        <v>201511006471</v>
      </c>
    </row>
    <row r="345" spans="1:2" x14ac:dyDescent="0.2">
      <c r="A345" s="7">
        <v>340</v>
      </c>
      <c r="B345" s="7" t="str">
        <f>"201511007391"</f>
        <v>201511007391</v>
      </c>
    </row>
    <row r="346" spans="1:2" x14ac:dyDescent="0.2">
      <c r="A346" s="7">
        <v>341</v>
      </c>
      <c r="B346" s="7" t="str">
        <f>"201511009773"</f>
        <v>201511009773</v>
      </c>
    </row>
    <row r="347" spans="1:2" x14ac:dyDescent="0.2">
      <c r="A347" s="7">
        <v>342</v>
      </c>
      <c r="B347" s="7" t="str">
        <f>"201511010224"</f>
        <v>201511010224</v>
      </c>
    </row>
    <row r="348" spans="1:2" x14ac:dyDescent="0.2">
      <c r="A348" s="7">
        <v>343</v>
      </c>
      <c r="B348" s="7" t="str">
        <f>"201511010627"</f>
        <v>201511010627</v>
      </c>
    </row>
    <row r="349" spans="1:2" x14ac:dyDescent="0.2">
      <c r="A349" s="7">
        <v>344</v>
      </c>
      <c r="B349" s="7" t="str">
        <f>"201511011391"</f>
        <v>201511011391</v>
      </c>
    </row>
    <row r="350" spans="1:2" x14ac:dyDescent="0.2">
      <c r="A350" s="7">
        <v>345</v>
      </c>
      <c r="B350" s="7" t="str">
        <f>"201511013048"</f>
        <v>201511013048</v>
      </c>
    </row>
    <row r="351" spans="1:2" x14ac:dyDescent="0.2">
      <c r="A351" s="7">
        <v>346</v>
      </c>
      <c r="B351" s="7" t="str">
        <f>"201511013443"</f>
        <v>201511013443</v>
      </c>
    </row>
    <row r="352" spans="1:2" x14ac:dyDescent="0.2">
      <c r="A352" s="7">
        <v>347</v>
      </c>
      <c r="B352" s="7" t="str">
        <f>"201511013963"</f>
        <v>201511013963</v>
      </c>
    </row>
    <row r="353" spans="1:2" x14ac:dyDescent="0.2">
      <c r="A353" s="7">
        <v>348</v>
      </c>
      <c r="B353" s="7" t="str">
        <f>"201511016792"</f>
        <v>201511016792</v>
      </c>
    </row>
    <row r="354" spans="1:2" x14ac:dyDescent="0.2">
      <c r="A354" s="7">
        <v>349</v>
      </c>
      <c r="B354" s="7" t="str">
        <f>"201511017825"</f>
        <v>201511017825</v>
      </c>
    </row>
    <row r="355" spans="1:2" x14ac:dyDescent="0.2">
      <c r="A355" s="7">
        <v>350</v>
      </c>
      <c r="B355" s="7" t="str">
        <f>"201511019805"</f>
        <v>201511019805</v>
      </c>
    </row>
    <row r="356" spans="1:2" x14ac:dyDescent="0.2">
      <c r="A356" s="7">
        <v>351</v>
      </c>
      <c r="B356" s="7" t="str">
        <f>"201511023423"</f>
        <v>201511023423</v>
      </c>
    </row>
    <row r="357" spans="1:2" x14ac:dyDescent="0.2">
      <c r="A357" s="7">
        <v>352</v>
      </c>
      <c r="B357" s="7" t="str">
        <f>"201511024031"</f>
        <v>201511024031</v>
      </c>
    </row>
    <row r="358" spans="1:2" x14ac:dyDescent="0.2">
      <c r="A358" s="7">
        <v>353</v>
      </c>
      <c r="B358" s="7" t="str">
        <f>"201511024892"</f>
        <v>201511024892</v>
      </c>
    </row>
    <row r="359" spans="1:2" x14ac:dyDescent="0.2">
      <c r="A359" s="7">
        <v>354</v>
      </c>
      <c r="B359" s="7" t="str">
        <f>"201511027491"</f>
        <v>201511027491</v>
      </c>
    </row>
    <row r="360" spans="1:2" x14ac:dyDescent="0.2">
      <c r="A360" s="7">
        <v>355</v>
      </c>
      <c r="B360" s="7" t="str">
        <f>"201511033940"</f>
        <v>201511033940</v>
      </c>
    </row>
    <row r="361" spans="1:2" x14ac:dyDescent="0.2">
      <c r="A361" s="7">
        <v>356</v>
      </c>
      <c r="B361" s="7" t="str">
        <f>"201511035038"</f>
        <v>201511035038</v>
      </c>
    </row>
    <row r="362" spans="1:2" x14ac:dyDescent="0.2">
      <c r="A362" s="7">
        <v>357</v>
      </c>
      <c r="B362" s="7" t="str">
        <f>"201511038648"</f>
        <v>201511038648</v>
      </c>
    </row>
    <row r="363" spans="1:2" x14ac:dyDescent="0.2">
      <c r="A363" s="7">
        <v>358</v>
      </c>
      <c r="B363" s="7" t="str">
        <f>"201511039465"</f>
        <v>201511039465</v>
      </c>
    </row>
    <row r="364" spans="1:2" x14ac:dyDescent="0.2">
      <c r="A364" s="7">
        <v>359</v>
      </c>
      <c r="B364" s="7" t="str">
        <f>"201512004507"</f>
        <v>201512004507</v>
      </c>
    </row>
    <row r="365" spans="1:2" x14ac:dyDescent="0.2">
      <c r="A365" s="7">
        <v>360</v>
      </c>
      <c r="B365" s="7" t="str">
        <f>"201604000003"</f>
        <v>201604000003</v>
      </c>
    </row>
    <row r="366" spans="1:2" x14ac:dyDescent="0.2">
      <c r="A366" s="7">
        <v>361</v>
      </c>
      <c r="B366" s="7" t="str">
        <f>"201604001261"</f>
        <v>201604001261</v>
      </c>
    </row>
    <row r="367" spans="1:2" x14ac:dyDescent="0.2">
      <c r="A367" s="7">
        <v>362</v>
      </c>
      <c r="B367" s="7" t="str">
        <f>"201604003753"</f>
        <v>201604003753</v>
      </c>
    </row>
    <row r="368" spans="1:2" x14ac:dyDescent="0.2">
      <c r="A368" s="7">
        <v>363</v>
      </c>
      <c r="B368" s="7" t="str">
        <f>"201604004931"</f>
        <v>201604004931</v>
      </c>
    </row>
  </sheetData>
  <sortState ref="A6:B368">
    <sortCondition ref="B6:B368"/>
  </sortState>
  <mergeCells count="2">
    <mergeCell ref="A1:B1"/>
    <mergeCell ref="A3:B3"/>
  </mergeCells>
  <pageMargins left="0.28999999999999998" right="0.21" top="0.36" bottom="0.36" header="0.2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</vt:lpstr>
      <vt:lpstr>ΤΕ</vt:lpstr>
      <vt:lpstr>ΔΕ_ΥΕ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2021-01-22T06:34:42Z</dcterms:modified>
</cp:coreProperties>
</file>